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:\DBAG\EISPD\Product Design\Equity &amp; ETF\ETF Options\Decisions\43_Launch + Strategy 2026\"/>
    </mc:Choice>
  </mc:AlternateContent>
  <xr:revisionPtr revIDLastSave="0" documentId="13_ncr:1_{6A24D2C7-D8A3-4848-BE37-7E9C2D707427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pecs &amp; Vendor Codes" sheetId="2" r:id="rId1"/>
    <sheet name="Bloomberg Links" sheetId="3" r:id="rId2"/>
  </sheets>
  <definedNames>
    <definedName name="_xlnm._FilterDatabase" localSheetId="0" hidden="1">'Specs &amp; Vendor Codes'!$A$3:$X$64</definedName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1843063</definedName>
    <definedName name="_IDVTrackerID72_P" hidden="1">2993550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4</definedName>
    <definedName name="_IDVTrackerVersion72_P" hidden="1">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5" i="3" l="1"/>
  <c r="I45" i="3"/>
  <c r="J45" i="3"/>
  <c r="K45" i="3"/>
  <c r="M45" i="3"/>
  <c r="N45" i="3"/>
  <c r="O45" i="3"/>
  <c r="P45" i="3"/>
  <c r="Q45" i="3"/>
  <c r="R45" i="3"/>
  <c r="H46" i="3"/>
  <c r="I46" i="3"/>
  <c r="J46" i="3"/>
  <c r="K46" i="3"/>
  <c r="M46" i="3"/>
  <c r="N46" i="3"/>
  <c r="O46" i="3"/>
  <c r="P46" i="3"/>
  <c r="Q46" i="3"/>
  <c r="R46" i="3"/>
  <c r="H47" i="3"/>
  <c r="I47" i="3"/>
  <c r="J47" i="3"/>
  <c r="K47" i="3"/>
  <c r="M47" i="3"/>
  <c r="N47" i="3"/>
  <c r="O47" i="3"/>
  <c r="P47" i="3"/>
  <c r="Q47" i="3"/>
  <c r="R47" i="3"/>
  <c r="H48" i="3"/>
  <c r="I48" i="3"/>
  <c r="J48" i="3"/>
  <c r="K48" i="3"/>
  <c r="M48" i="3"/>
  <c r="N48" i="3"/>
  <c r="O48" i="3"/>
  <c r="P48" i="3"/>
  <c r="Q48" i="3"/>
  <c r="R48" i="3"/>
  <c r="H49" i="3"/>
  <c r="I49" i="3"/>
  <c r="J49" i="3"/>
  <c r="K49" i="3"/>
  <c r="M49" i="3"/>
  <c r="N49" i="3"/>
  <c r="O49" i="3"/>
  <c r="P49" i="3"/>
  <c r="Q49" i="3"/>
  <c r="R49" i="3"/>
  <c r="H50" i="3"/>
  <c r="I50" i="3"/>
  <c r="J50" i="3"/>
  <c r="K50" i="3"/>
  <c r="M50" i="3"/>
  <c r="N50" i="3"/>
  <c r="O50" i="3"/>
  <c r="P50" i="3"/>
  <c r="Q50" i="3"/>
  <c r="R50" i="3"/>
  <c r="H51" i="3"/>
  <c r="I51" i="3"/>
  <c r="J51" i="3"/>
  <c r="K51" i="3"/>
  <c r="M51" i="3"/>
  <c r="N51" i="3"/>
  <c r="O51" i="3"/>
  <c r="P51" i="3"/>
  <c r="Q51" i="3"/>
  <c r="R51" i="3"/>
  <c r="H53" i="3"/>
  <c r="I53" i="3"/>
  <c r="J53" i="3"/>
  <c r="K53" i="3"/>
  <c r="M53" i="3"/>
  <c r="N53" i="3"/>
  <c r="O53" i="3"/>
  <c r="P53" i="3"/>
  <c r="Q53" i="3"/>
  <c r="R53" i="3"/>
  <c r="H54" i="3"/>
  <c r="I54" i="3"/>
  <c r="J54" i="3"/>
  <c r="K54" i="3"/>
  <c r="M54" i="3"/>
  <c r="N54" i="3"/>
  <c r="O54" i="3"/>
  <c r="P54" i="3"/>
  <c r="Q54" i="3"/>
  <c r="R54" i="3"/>
  <c r="H56" i="3"/>
  <c r="I56" i="3"/>
  <c r="J56" i="3"/>
  <c r="K56" i="3"/>
  <c r="M56" i="3"/>
  <c r="N56" i="3"/>
  <c r="O56" i="3"/>
  <c r="P56" i="3"/>
  <c r="Q56" i="3"/>
  <c r="R56" i="3"/>
  <c r="H57" i="3"/>
  <c r="I57" i="3"/>
  <c r="J57" i="3"/>
  <c r="K57" i="3"/>
  <c r="M57" i="3"/>
  <c r="N57" i="3"/>
  <c r="O57" i="3"/>
  <c r="P57" i="3"/>
  <c r="Q57" i="3"/>
  <c r="R57" i="3"/>
  <c r="H58" i="3"/>
  <c r="I58" i="3"/>
  <c r="J58" i="3"/>
  <c r="K58" i="3"/>
  <c r="M58" i="3"/>
  <c r="N58" i="3"/>
  <c r="O58" i="3"/>
  <c r="P58" i="3"/>
  <c r="Q58" i="3"/>
  <c r="R58" i="3"/>
  <c r="H59" i="3"/>
  <c r="I59" i="3"/>
  <c r="J59" i="3"/>
  <c r="K59" i="3"/>
  <c r="M59" i="3"/>
  <c r="N59" i="3"/>
  <c r="O59" i="3"/>
  <c r="P59" i="3"/>
  <c r="Q59" i="3"/>
  <c r="R59" i="3"/>
  <c r="H60" i="3"/>
  <c r="I60" i="3"/>
  <c r="J60" i="3"/>
  <c r="K60" i="3"/>
  <c r="M60" i="3"/>
  <c r="N60" i="3"/>
  <c r="O60" i="3"/>
  <c r="P60" i="3"/>
  <c r="Q60" i="3"/>
  <c r="R60" i="3"/>
  <c r="H61" i="3"/>
  <c r="I61" i="3"/>
  <c r="J61" i="3"/>
  <c r="K61" i="3"/>
  <c r="M61" i="3"/>
  <c r="N61" i="3"/>
  <c r="O61" i="3"/>
  <c r="P61" i="3"/>
  <c r="Q61" i="3"/>
  <c r="R61" i="3"/>
  <c r="H62" i="3"/>
  <c r="I62" i="3"/>
  <c r="J62" i="3"/>
  <c r="K62" i="3"/>
  <c r="M62" i="3"/>
  <c r="N62" i="3"/>
  <c r="O62" i="3"/>
  <c r="P62" i="3"/>
  <c r="Q62" i="3"/>
  <c r="R62" i="3"/>
  <c r="H63" i="3"/>
  <c r="I63" i="3"/>
  <c r="J63" i="3"/>
  <c r="K63" i="3"/>
  <c r="M63" i="3"/>
  <c r="N63" i="3"/>
  <c r="O63" i="3"/>
  <c r="P63" i="3"/>
  <c r="Q63" i="3"/>
  <c r="R63" i="3"/>
  <c r="H64" i="3"/>
  <c r="I64" i="3"/>
  <c r="J64" i="3"/>
  <c r="K64" i="3"/>
  <c r="M64" i="3"/>
  <c r="N64" i="3"/>
  <c r="O64" i="3"/>
  <c r="P64" i="3"/>
  <c r="Q64" i="3"/>
  <c r="R64" i="3"/>
  <c r="H6" i="3"/>
  <c r="I6" i="3"/>
  <c r="J6" i="3"/>
  <c r="K6" i="3"/>
  <c r="M6" i="3"/>
  <c r="N6" i="3"/>
  <c r="O6" i="3"/>
  <c r="P6" i="3"/>
  <c r="Q6" i="3"/>
  <c r="R6" i="3"/>
  <c r="H7" i="3"/>
  <c r="I7" i="3"/>
  <c r="J7" i="3"/>
  <c r="K7" i="3"/>
  <c r="M7" i="3"/>
  <c r="N7" i="3"/>
  <c r="O7" i="3"/>
  <c r="P7" i="3"/>
  <c r="Q7" i="3"/>
  <c r="R7" i="3"/>
  <c r="H8" i="3"/>
  <c r="I8" i="3"/>
  <c r="J8" i="3"/>
  <c r="K8" i="3"/>
  <c r="M8" i="3"/>
  <c r="N8" i="3"/>
  <c r="O8" i="3"/>
  <c r="P8" i="3"/>
  <c r="Q8" i="3"/>
  <c r="R8" i="3"/>
  <c r="H9" i="3"/>
  <c r="I9" i="3"/>
  <c r="J9" i="3"/>
  <c r="K9" i="3"/>
  <c r="M9" i="3"/>
  <c r="N9" i="3"/>
  <c r="O9" i="3"/>
  <c r="P9" i="3"/>
  <c r="Q9" i="3"/>
  <c r="R9" i="3"/>
  <c r="H10" i="3"/>
  <c r="I10" i="3"/>
  <c r="J10" i="3"/>
  <c r="K10" i="3"/>
  <c r="M10" i="3"/>
  <c r="N10" i="3"/>
  <c r="O10" i="3"/>
  <c r="P10" i="3"/>
  <c r="Q10" i="3"/>
  <c r="R10" i="3"/>
  <c r="H11" i="3"/>
  <c r="I11" i="3"/>
  <c r="J11" i="3"/>
  <c r="K11" i="3"/>
  <c r="M11" i="3"/>
  <c r="N11" i="3"/>
  <c r="O11" i="3"/>
  <c r="P11" i="3"/>
  <c r="Q11" i="3"/>
  <c r="R11" i="3"/>
  <c r="H12" i="3"/>
  <c r="I12" i="3"/>
  <c r="J12" i="3"/>
  <c r="K12" i="3"/>
  <c r="M12" i="3"/>
  <c r="N12" i="3"/>
  <c r="O12" i="3"/>
  <c r="P12" i="3"/>
  <c r="Q12" i="3"/>
  <c r="R12" i="3"/>
  <c r="H13" i="3"/>
  <c r="I13" i="3"/>
  <c r="J13" i="3"/>
  <c r="K13" i="3"/>
  <c r="M13" i="3"/>
  <c r="N13" i="3"/>
  <c r="O13" i="3"/>
  <c r="P13" i="3"/>
  <c r="Q13" i="3"/>
  <c r="R13" i="3"/>
  <c r="H14" i="3"/>
  <c r="I14" i="3"/>
  <c r="J14" i="3"/>
  <c r="K14" i="3"/>
  <c r="M14" i="3"/>
  <c r="N14" i="3"/>
  <c r="O14" i="3"/>
  <c r="P14" i="3"/>
  <c r="Q14" i="3"/>
  <c r="R14" i="3"/>
  <c r="H15" i="3"/>
  <c r="I15" i="3"/>
  <c r="J15" i="3"/>
  <c r="K15" i="3"/>
  <c r="M15" i="3"/>
  <c r="N15" i="3"/>
  <c r="O15" i="3"/>
  <c r="P15" i="3"/>
  <c r="Q15" i="3"/>
  <c r="R15" i="3"/>
  <c r="H16" i="3"/>
  <c r="I16" i="3"/>
  <c r="J16" i="3"/>
  <c r="K16" i="3"/>
  <c r="M16" i="3"/>
  <c r="N16" i="3"/>
  <c r="O16" i="3"/>
  <c r="P16" i="3"/>
  <c r="Q16" i="3"/>
  <c r="R16" i="3"/>
  <c r="H17" i="3"/>
  <c r="I17" i="3"/>
  <c r="J17" i="3"/>
  <c r="K17" i="3"/>
  <c r="M17" i="3"/>
  <c r="N17" i="3"/>
  <c r="O17" i="3"/>
  <c r="P17" i="3"/>
  <c r="Q17" i="3"/>
  <c r="R17" i="3"/>
  <c r="H18" i="3"/>
  <c r="I18" i="3"/>
  <c r="J18" i="3"/>
  <c r="K18" i="3"/>
  <c r="M18" i="3"/>
  <c r="N18" i="3"/>
  <c r="O18" i="3"/>
  <c r="P18" i="3"/>
  <c r="Q18" i="3"/>
  <c r="R18" i="3"/>
  <c r="H19" i="3"/>
  <c r="I19" i="3"/>
  <c r="J19" i="3"/>
  <c r="K19" i="3"/>
  <c r="M19" i="3"/>
  <c r="N19" i="3"/>
  <c r="O19" i="3"/>
  <c r="P19" i="3"/>
  <c r="Q19" i="3"/>
  <c r="R19" i="3"/>
  <c r="H20" i="3"/>
  <c r="I20" i="3"/>
  <c r="J20" i="3"/>
  <c r="K20" i="3"/>
  <c r="M20" i="3"/>
  <c r="N20" i="3"/>
  <c r="O20" i="3"/>
  <c r="P20" i="3"/>
  <c r="Q20" i="3"/>
  <c r="R20" i="3"/>
  <c r="H21" i="3"/>
  <c r="I21" i="3"/>
  <c r="J21" i="3"/>
  <c r="K21" i="3"/>
  <c r="M21" i="3"/>
  <c r="N21" i="3"/>
  <c r="O21" i="3"/>
  <c r="P21" i="3"/>
  <c r="Q21" i="3"/>
  <c r="R21" i="3"/>
  <c r="H22" i="3"/>
  <c r="I22" i="3"/>
  <c r="J22" i="3"/>
  <c r="K22" i="3"/>
  <c r="M22" i="3"/>
  <c r="N22" i="3"/>
  <c r="O22" i="3"/>
  <c r="P22" i="3"/>
  <c r="Q22" i="3"/>
  <c r="R22" i="3"/>
  <c r="H23" i="3"/>
  <c r="I23" i="3"/>
  <c r="J23" i="3"/>
  <c r="K23" i="3"/>
  <c r="M23" i="3"/>
  <c r="N23" i="3"/>
  <c r="O23" i="3"/>
  <c r="P23" i="3"/>
  <c r="Q23" i="3"/>
  <c r="R23" i="3"/>
  <c r="H24" i="3"/>
  <c r="I24" i="3"/>
  <c r="J24" i="3"/>
  <c r="K24" i="3"/>
  <c r="M24" i="3"/>
  <c r="N24" i="3"/>
  <c r="O24" i="3"/>
  <c r="P24" i="3"/>
  <c r="Q24" i="3"/>
  <c r="R24" i="3"/>
  <c r="H25" i="3"/>
  <c r="I25" i="3"/>
  <c r="J25" i="3"/>
  <c r="K25" i="3"/>
  <c r="M25" i="3"/>
  <c r="N25" i="3"/>
  <c r="O25" i="3"/>
  <c r="P25" i="3"/>
  <c r="Q25" i="3"/>
  <c r="R25" i="3"/>
  <c r="H26" i="3"/>
  <c r="I26" i="3"/>
  <c r="J26" i="3"/>
  <c r="K26" i="3"/>
  <c r="M26" i="3"/>
  <c r="N26" i="3"/>
  <c r="O26" i="3"/>
  <c r="P26" i="3"/>
  <c r="Q26" i="3"/>
  <c r="R26" i="3"/>
  <c r="H27" i="3"/>
  <c r="I27" i="3"/>
  <c r="J27" i="3"/>
  <c r="K27" i="3"/>
  <c r="M27" i="3"/>
  <c r="N27" i="3"/>
  <c r="O27" i="3"/>
  <c r="P27" i="3"/>
  <c r="Q27" i="3"/>
  <c r="R27" i="3"/>
  <c r="H28" i="3"/>
  <c r="I28" i="3"/>
  <c r="J28" i="3"/>
  <c r="K28" i="3"/>
  <c r="M28" i="3"/>
  <c r="N28" i="3"/>
  <c r="O28" i="3"/>
  <c r="P28" i="3"/>
  <c r="Q28" i="3"/>
  <c r="R28" i="3"/>
  <c r="H29" i="3"/>
  <c r="I29" i="3"/>
  <c r="J29" i="3"/>
  <c r="K29" i="3"/>
  <c r="M29" i="3"/>
  <c r="N29" i="3"/>
  <c r="O29" i="3"/>
  <c r="P29" i="3"/>
  <c r="Q29" i="3"/>
  <c r="R29" i="3"/>
  <c r="H30" i="3"/>
  <c r="I30" i="3"/>
  <c r="J30" i="3"/>
  <c r="K30" i="3"/>
  <c r="M30" i="3"/>
  <c r="N30" i="3"/>
  <c r="O30" i="3"/>
  <c r="P30" i="3"/>
  <c r="Q30" i="3"/>
  <c r="R30" i="3"/>
  <c r="H31" i="3"/>
  <c r="I31" i="3"/>
  <c r="J31" i="3"/>
  <c r="K31" i="3"/>
  <c r="M31" i="3"/>
  <c r="N31" i="3"/>
  <c r="O31" i="3"/>
  <c r="P31" i="3"/>
  <c r="Q31" i="3"/>
  <c r="R31" i="3"/>
  <c r="H32" i="3"/>
  <c r="I32" i="3"/>
  <c r="J32" i="3"/>
  <c r="K32" i="3"/>
  <c r="M32" i="3"/>
  <c r="N32" i="3"/>
  <c r="O32" i="3"/>
  <c r="P32" i="3"/>
  <c r="Q32" i="3"/>
  <c r="R32" i="3"/>
  <c r="H33" i="3"/>
  <c r="I33" i="3"/>
  <c r="J33" i="3"/>
  <c r="K33" i="3"/>
  <c r="M33" i="3"/>
  <c r="N33" i="3"/>
  <c r="O33" i="3"/>
  <c r="P33" i="3"/>
  <c r="Q33" i="3"/>
  <c r="R33" i="3"/>
  <c r="H34" i="3"/>
  <c r="I34" i="3"/>
  <c r="J34" i="3"/>
  <c r="K34" i="3"/>
  <c r="M34" i="3"/>
  <c r="N34" i="3"/>
  <c r="O34" i="3"/>
  <c r="P34" i="3"/>
  <c r="Q34" i="3"/>
  <c r="R34" i="3"/>
  <c r="H35" i="3"/>
  <c r="I35" i="3"/>
  <c r="J35" i="3"/>
  <c r="K35" i="3"/>
  <c r="M35" i="3"/>
  <c r="N35" i="3"/>
  <c r="O35" i="3"/>
  <c r="P35" i="3"/>
  <c r="Q35" i="3"/>
  <c r="R35" i="3"/>
  <c r="H36" i="3"/>
  <c r="I36" i="3"/>
  <c r="J36" i="3"/>
  <c r="K36" i="3"/>
  <c r="M36" i="3"/>
  <c r="N36" i="3"/>
  <c r="O36" i="3"/>
  <c r="P36" i="3"/>
  <c r="Q36" i="3"/>
  <c r="R36" i="3"/>
  <c r="H37" i="3"/>
  <c r="I37" i="3"/>
  <c r="J37" i="3"/>
  <c r="K37" i="3"/>
  <c r="M37" i="3"/>
  <c r="N37" i="3"/>
  <c r="O37" i="3"/>
  <c r="P37" i="3"/>
  <c r="Q37" i="3"/>
  <c r="R37" i="3"/>
  <c r="L64" i="3" l="1"/>
  <c r="L35" i="3"/>
  <c r="L48" i="3"/>
  <c r="L61" i="3"/>
  <c r="L24" i="3"/>
  <c r="L15" i="3"/>
  <c r="L53" i="3"/>
  <c r="L36" i="3"/>
  <c r="L28" i="3"/>
  <c r="L14" i="3"/>
  <c r="L57" i="3"/>
  <c r="L51" i="3"/>
  <c r="L56" i="3"/>
  <c r="L63" i="3"/>
  <c r="L59" i="3"/>
  <c r="L45" i="3"/>
  <c r="L22" i="3"/>
  <c r="L62" i="3"/>
  <c r="L58" i="3"/>
  <c r="L50" i="3"/>
  <c r="L47" i="3"/>
  <c r="L54" i="3"/>
  <c r="L49" i="3"/>
  <c r="L46" i="3"/>
  <c r="L29" i="3"/>
  <c r="L9" i="3"/>
  <c r="L60" i="3"/>
  <c r="L7" i="3"/>
  <c r="L12" i="3"/>
  <c r="L34" i="3"/>
  <c r="L30" i="3"/>
  <c r="L33" i="3"/>
  <c r="L37" i="3"/>
  <c r="L17" i="3"/>
  <c r="L25" i="3"/>
  <c r="L20" i="3"/>
  <c r="L26" i="3"/>
  <c r="L19" i="3"/>
  <c r="L16" i="3"/>
  <c r="L32" i="3"/>
  <c r="L18" i="3"/>
  <c r="L8" i="3"/>
  <c r="L31" i="3"/>
  <c r="L21" i="3"/>
  <c r="L11" i="3"/>
  <c r="L27" i="3"/>
  <c r="L10" i="3"/>
  <c r="L23" i="3"/>
  <c r="L13" i="3"/>
  <c r="L6" i="3"/>
  <c r="R5" i="3" l="1"/>
  <c r="Q5" i="3"/>
  <c r="P5" i="3"/>
  <c r="O5" i="3"/>
  <c r="N5" i="3"/>
  <c r="M5" i="3"/>
  <c r="K5" i="3"/>
  <c r="J5" i="3"/>
  <c r="I5" i="3"/>
  <c r="H5" i="3"/>
  <c r="L5" i="3" l="1"/>
  <c r="R42" i="3" l="1"/>
  <c r="R41" i="3"/>
  <c r="R40" i="3"/>
  <c r="R39" i="3"/>
  <c r="H44" i="3"/>
  <c r="I44" i="3"/>
  <c r="J44" i="3"/>
  <c r="K44" i="3"/>
  <c r="M44" i="3"/>
  <c r="N44" i="3"/>
  <c r="O44" i="3"/>
  <c r="P44" i="3"/>
  <c r="Q44" i="3"/>
  <c r="R44" i="3"/>
  <c r="H39" i="3"/>
  <c r="I39" i="3"/>
  <c r="J39" i="3"/>
  <c r="K39" i="3"/>
  <c r="M39" i="3"/>
  <c r="N39" i="3"/>
  <c r="O39" i="3"/>
  <c r="P39" i="3"/>
  <c r="Q39" i="3"/>
  <c r="H40" i="3"/>
  <c r="I40" i="3"/>
  <c r="J40" i="3"/>
  <c r="K40" i="3"/>
  <c r="M40" i="3"/>
  <c r="N40" i="3"/>
  <c r="O40" i="3"/>
  <c r="P40" i="3"/>
  <c r="Q40" i="3"/>
  <c r="H41" i="3"/>
  <c r="I41" i="3"/>
  <c r="J41" i="3"/>
  <c r="K41" i="3"/>
  <c r="M41" i="3"/>
  <c r="N41" i="3"/>
  <c r="O41" i="3"/>
  <c r="P41" i="3"/>
  <c r="Q41" i="3"/>
  <c r="H42" i="3"/>
  <c r="I42" i="3"/>
  <c r="J42" i="3"/>
  <c r="K42" i="3"/>
  <c r="M42" i="3"/>
  <c r="N42" i="3"/>
  <c r="O42" i="3"/>
  <c r="P42" i="3"/>
  <c r="Q42" i="3"/>
  <c r="L44" i="3" l="1"/>
  <c r="L40" i="3"/>
  <c r="L41" i="3"/>
  <c r="L42" i="3"/>
  <c r="L39" i="3"/>
</calcChain>
</file>

<file path=xl/sharedStrings.xml><?xml version="1.0" encoding="utf-8"?>
<sst xmlns="http://schemas.openxmlformats.org/spreadsheetml/2006/main" count="1481" uniqueCount="289">
  <si>
    <t>-</t>
  </si>
  <si>
    <t>9:00-17:30</t>
  </si>
  <si>
    <t>Close</t>
  </si>
  <si>
    <t>American</t>
  </si>
  <si>
    <t>ISLN</t>
  </si>
  <si>
    <t>Link</t>
  </si>
  <si>
    <t>None</t>
  </si>
  <si>
    <t>USD</t>
  </si>
  <si>
    <t>XLON</t>
  </si>
  <si>
    <t>ISLN LN</t>
  </si>
  <si>
    <t>IE00B4NCWG09</t>
  </si>
  <si>
    <t>iShares Physical Silver ETC</t>
  </si>
  <si>
    <t>IGLN</t>
  </si>
  <si>
    <t>IGLN LN</t>
  </si>
  <si>
    <t>IE00B4ND3602</t>
  </si>
  <si>
    <t>iShares Physical Gold ETC</t>
  </si>
  <si>
    <t>ICOM</t>
  </si>
  <si>
    <t>ICOM LN</t>
  </si>
  <si>
    <t>IE00BDFL4P12</t>
  </si>
  <si>
    <t>iShares Diversified Commodity Swap UCITS ETF</t>
  </si>
  <si>
    <t>FXGL</t>
  </si>
  <si>
    <t>European</t>
  </si>
  <si>
    <t>OXGL</t>
  </si>
  <si>
    <t>EUR</t>
  </si>
  <si>
    <t>XETR</t>
  </si>
  <si>
    <t>4GLD GY</t>
  </si>
  <si>
    <t>DE000A0S9GB0</t>
  </si>
  <si>
    <t>COPA</t>
  </si>
  <si>
    <t>COPA LN</t>
  </si>
  <si>
    <t>GB00B15KXQ89</t>
  </si>
  <si>
    <t>WisdomTree Copper</t>
  </si>
  <si>
    <t>NICK</t>
  </si>
  <si>
    <t>NICK LN</t>
  </si>
  <si>
    <t>GB00B15KY211</t>
  </si>
  <si>
    <t xml:space="preserve">WisdomTree Nickel </t>
  </si>
  <si>
    <t>FPHA</t>
  </si>
  <si>
    <t>OPHA</t>
  </si>
  <si>
    <t>PHAU LN</t>
  </si>
  <si>
    <t>JE00B1VS3770</t>
  </si>
  <si>
    <t>WisdomTree Physical Gold</t>
  </si>
  <si>
    <t>BRNT</t>
  </si>
  <si>
    <t>BRNT LN</t>
  </si>
  <si>
    <t>JE00B78CGV99</t>
  </si>
  <si>
    <t>WisdomTree Brent Crude Oil</t>
  </si>
  <si>
    <t>FCRU</t>
  </si>
  <si>
    <t>OCRU</t>
  </si>
  <si>
    <t>CRUD LN</t>
  </si>
  <si>
    <t>GB00B15KXV33</t>
  </si>
  <si>
    <t>WisdomTree WTI Crude Oil</t>
  </si>
  <si>
    <t>ODTL</t>
  </si>
  <si>
    <t>Dist.</t>
  </si>
  <si>
    <t>IDTL LN</t>
  </si>
  <si>
    <t>IE00BSKRJZ44</t>
  </si>
  <si>
    <t xml:space="preserve">iShares USD Treasury Bond 20+yr UCITS ETF </t>
  </si>
  <si>
    <t>ODTM</t>
  </si>
  <si>
    <t>IDTM LN</t>
  </si>
  <si>
    <t>IE00B1FZS798</t>
  </si>
  <si>
    <t xml:space="preserve">iShares USD Treasury Bond 7-10yr UCITS ETF </t>
  </si>
  <si>
    <t>ODBT</t>
  </si>
  <si>
    <t>IDBT LN</t>
  </si>
  <si>
    <t>IE00B14X4S71</t>
  </si>
  <si>
    <t xml:space="preserve">iShares USD Treasury Bond 1-3yr UCITS ETF </t>
  </si>
  <si>
    <t>OEAC</t>
  </si>
  <si>
    <t>IEAC LN</t>
  </si>
  <si>
    <t>IE00B3F81R35</t>
  </si>
  <si>
    <t>iShares Core EUR Corporate Bond ETF</t>
  </si>
  <si>
    <t>OHYG</t>
  </si>
  <si>
    <t>IHYG LN</t>
  </si>
  <si>
    <t>IE00B66F4759</t>
  </si>
  <si>
    <t>iShares EUR High Yield Corporate Bond ETF</t>
  </si>
  <si>
    <t>European /American</t>
  </si>
  <si>
    <t>ELQD / OQDE</t>
  </si>
  <si>
    <t>LQDE LN</t>
  </si>
  <si>
    <t>IE0032895942</t>
  </si>
  <si>
    <t>iShares USD Corporate Bond ETF</t>
  </si>
  <si>
    <t>EEMB / OEMB</t>
  </si>
  <si>
    <t>IEMB LN</t>
  </si>
  <si>
    <t>IE00B2NPKV68</t>
  </si>
  <si>
    <t>iShares J.P. Morgan USD Emerging Market Bond ETF</t>
  </si>
  <si>
    <t>EHYU / OHYU</t>
  </si>
  <si>
    <t>IHYU LN</t>
  </si>
  <si>
    <t>IE00B4PY7Y77</t>
  </si>
  <si>
    <t>iShares USD High Yield Corporate Bond ETF</t>
  </si>
  <si>
    <t>EEDS</t>
  </si>
  <si>
    <t>EEDS LN</t>
  </si>
  <si>
    <t>IE00BHZPJ890</t>
  </si>
  <si>
    <t>iShares MSCI USA ESG Enhanced UCITS ETF</t>
  </si>
  <si>
    <t>EEDM</t>
  </si>
  <si>
    <t>EEDM LN</t>
  </si>
  <si>
    <t>IE00BHZPJ122</t>
  </si>
  <si>
    <t>iShares MSCI EM ESG Enhanced UCITS ETF</t>
  </si>
  <si>
    <t>EMNU</t>
  </si>
  <si>
    <t>EMNU GY</t>
  </si>
  <si>
    <t>IE00BHZPJ676</t>
  </si>
  <si>
    <t>iShares MSCI Europe ESG Enhanced UCITS ETF</t>
  </si>
  <si>
    <t>EEWD</t>
  </si>
  <si>
    <t>EEWD LN</t>
  </si>
  <si>
    <t>IE00BG11HV38</t>
  </si>
  <si>
    <t>iShares MSCI World ESG Enhanced UCITS ETF</t>
  </si>
  <si>
    <t>IUUS</t>
  </si>
  <si>
    <t>Acc.</t>
  </si>
  <si>
    <t>IUUS LN</t>
  </si>
  <si>
    <t>IE00B4KBBD01</t>
  </si>
  <si>
    <t>iShares S&amp;P 500 Utilities Sector UCITS ETF</t>
  </si>
  <si>
    <t>IUES</t>
  </si>
  <si>
    <t>IUES LN</t>
  </si>
  <si>
    <t>IE00B42NKQ00</t>
  </si>
  <si>
    <t>iShares S&amp;P 500 Energy Sector UCITS ETF</t>
  </si>
  <si>
    <t>IUIT</t>
  </si>
  <si>
    <t>IUIT LN</t>
  </si>
  <si>
    <t>IE00B3WJKG14</t>
  </si>
  <si>
    <t>iShares S&amp;P 500 Information Technology Sector UCITS ETF</t>
  </si>
  <si>
    <t>IUHC</t>
  </si>
  <si>
    <t>IUHC LN</t>
  </si>
  <si>
    <t>IE00B43HR379</t>
  </si>
  <si>
    <t>iShares S&amp;P 500 Health Care Sector UCITS ETF</t>
  </si>
  <si>
    <t>IUFS</t>
  </si>
  <si>
    <t>IUFS LN</t>
  </si>
  <si>
    <t>IE00B4JNQZ49</t>
  </si>
  <si>
    <t>iShares S&amp;P 500 Financials Sector UCITS ETF</t>
  </si>
  <si>
    <t>EXSB</t>
  </si>
  <si>
    <t>DDAXKEX GY</t>
  </si>
  <si>
    <t>DE0002635273</t>
  </si>
  <si>
    <t>iShares DivDAX® UCITS ETF (DE)</t>
  </si>
  <si>
    <t>CNYA</t>
  </si>
  <si>
    <t>CNYA LN</t>
  </si>
  <si>
    <t>IE00BQT3WG13</t>
  </si>
  <si>
    <t>iShares MSCI China A UCITS ETF USD (Acc)</t>
  </si>
  <si>
    <t>IDFX</t>
  </si>
  <si>
    <t>IDFX LN</t>
  </si>
  <si>
    <t>IE00B02KXK85</t>
  </si>
  <si>
    <t>iShares China Large Cap UCITS ETF USD (Dist)</t>
  </si>
  <si>
    <t>IPRP</t>
  </si>
  <si>
    <t>XAMS</t>
  </si>
  <si>
    <t>IPRP NA</t>
  </si>
  <si>
    <t>IE00B0M63284</t>
  </si>
  <si>
    <t>iShares European Property Yield UCITS ETF (Dist)</t>
  </si>
  <si>
    <t>4BRZ</t>
  </si>
  <si>
    <t>4BRZ GY</t>
  </si>
  <si>
    <t>DE000A0Q4R85</t>
  </si>
  <si>
    <t>iShares MSCI Brazil UCITS ETF (DE)</t>
  </si>
  <si>
    <t>MIDD</t>
  </si>
  <si>
    <t>GBX</t>
  </si>
  <si>
    <t>MIDD LN</t>
  </si>
  <si>
    <t>IE00B00FV128</t>
  </si>
  <si>
    <t>iShares FTSE 250 UCITS ETF (Dist)</t>
  </si>
  <si>
    <t>ISF</t>
  </si>
  <si>
    <t>ISF LN</t>
  </si>
  <si>
    <t>IE0005042456</t>
  </si>
  <si>
    <t>iShares Core FTSE 100 UCITS ETF (Dist)</t>
  </si>
  <si>
    <t>CNDX</t>
  </si>
  <si>
    <t>CNDX LN</t>
  </si>
  <si>
    <t>IE00B53SZB19</t>
  </si>
  <si>
    <t>iShares NASDAQ 100 UCITS ETF</t>
  </si>
  <si>
    <t>CSPX</t>
  </si>
  <si>
    <t>CSPX LN</t>
  </si>
  <si>
    <t>IE00B5BMR087</t>
  </si>
  <si>
    <t>iShares Core S&amp;P 500 UCITS ETF</t>
  </si>
  <si>
    <t>IWDA</t>
  </si>
  <si>
    <t>IWDA LN</t>
  </si>
  <si>
    <t>IE00B4L5Y983</t>
  </si>
  <si>
    <t>iShares Core MSCI World UCITS ETF</t>
  </si>
  <si>
    <t>IDEM</t>
  </si>
  <si>
    <t>IDEM LN</t>
  </si>
  <si>
    <t>IE00B0M63177</t>
  </si>
  <si>
    <t>iShares MSCI Emerging Markets UCITS ETF (Dist)</t>
  </si>
  <si>
    <t>IQQY</t>
  </si>
  <si>
    <t>IQQY GY</t>
  </si>
  <si>
    <t>IE00B1YZSC51</t>
  </si>
  <si>
    <t>iShares Core MSCI Europe UCITS ETF (Dist)</t>
  </si>
  <si>
    <t>EXSA</t>
  </si>
  <si>
    <t>SXXPIEX GY</t>
  </si>
  <si>
    <t>DE0002635307</t>
  </si>
  <si>
    <t>iShares STOXX Europe 600 UCITS ETF (DE)</t>
  </si>
  <si>
    <t>EXX1</t>
  </si>
  <si>
    <t>SX7EEX GY</t>
  </si>
  <si>
    <t>DE0006289309</t>
  </si>
  <si>
    <t xml:space="preserve">iShares EURO STOXX Banks 30-15 UCITS ETF (DE) </t>
  </si>
  <si>
    <t>XMTF</t>
  </si>
  <si>
    <t>XMT</t>
  </si>
  <si>
    <t>CHF</t>
  </si>
  <si>
    <t>XSWX</t>
  </si>
  <si>
    <t>CSSMI SW</t>
  </si>
  <si>
    <t>CH0008899764</t>
  </si>
  <si>
    <t>iShares SMI® (CH)</t>
  </si>
  <si>
    <t>EUNF</t>
  </si>
  <si>
    <t>EUN2</t>
  </si>
  <si>
    <t>EUN2 GY</t>
  </si>
  <si>
    <t>IE0008471009</t>
  </si>
  <si>
    <t>iShares Core EURO STOXX 50® UCITS ETF</t>
  </si>
  <si>
    <t>EXSF</t>
  </si>
  <si>
    <t>EXS1</t>
  </si>
  <si>
    <t>DAXEX GY</t>
  </si>
  <si>
    <t>DE0005933931</t>
  </si>
  <si>
    <t>iShares Core DAX® UCITS ETF (DE)</t>
  </si>
  <si>
    <t>CRQF</t>
  </si>
  <si>
    <t>RQFI GY</t>
  </si>
  <si>
    <t>LU0875160326</t>
  </si>
  <si>
    <t>Xtrackers Harvest CSI300 UCITS ETF</t>
  </si>
  <si>
    <t>NAV</t>
  </si>
  <si>
    <t>DBXA</t>
  </si>
  <si>
    <t>XMEU GY</t>
  </si>
  <si>
    <t>LU0274209237</t>
  </si>
  <si>
    <t>Xtrackers MSCI Europe UCITS ETF</t>
  </si>
  <si>
    <t>DBXW</t>
  </si>
  <si>
    <t>XMWO GY</t>
  </si>
  <si>
    <t>LU0274208692</t>
  </si>
  <si>
    <t>Xtrackers MSCI World UCIT ETF</t>
  </si>
  <si>
    <t>DBX1</t>
  </si>
  <si>
    <t>XMEM GY</t>
  </si>
  <si>
    <t>LU0292107645</t>
  </si>
  <si>
    <t>Xtrackers MSCI Emerging Markets UCITS ETF</t>
  </si>
  <si>
    <t>Trading Hours</t>
  </si>
  <si>
    <t>Maturity
(months)</t>
  </si>
  <si>
    <t>Final Settlement Price</t>
  </si>
  <si>
    <t>Minimum Block Size Futures</t>
  </si>
  <si>
    <t>Tick Size Futures</t>
  </si>
  <si>
    <t>Contract Size Futures</t>
  </si>
  <si>
    <t>Launch Date</t>
  </si>
  <si>
    <t>Eurex Contract Code</t>
  </si>
  <si>
    <t>Exercise</t>
  </si>
  <si>
    <t>Minimum Block Size Options</t>
  </si>
  <si>
    <t>Tick Size Options</t>
  </si>
  <si>
    <t>Contract Size Options</t>
  </si>
  <si>
    <t>ETF Fact Sheet Online</t>
  </si>
  <si>
    <t>Income</t>
  </si>
  <si>
    <t>Currency</t>
  </si>
  <si>
    <t>Underlying Market</t>
  </si>
  <si>
    <t>Underlying Ticker</t>
  </si>
  <si>
    <t>Underlying ISIN</t>
  </si>
  <si>
    <t xml:space="preserve">      Product Name</t>
  </si>
  <si>
    <t>ETF/ETC DERIVATIVES</t>
  </si>
  <si>
    <t>in # Shares</t>
  </si>
  <si>
    <t>in EUR</t>
  </si>
  <si>
    <t>in Mil EUR</t>
  </si>
  <si>
    <t>ADV 6M
Order Book</t>
  </si>
  <si>
    <t>Shares Outstanding</t>
  </si>
  <si>
    <t>Intraday NAV</t>
  </si>
  <si>
    <t>AuM</t>
  </si>
  <si>
    <t>Change Today</t>
  </si>
  <si>
    <t>Best Ask</t>
  </si>
  <si>
    <t>Best Bid</t>
  </si>
  <si>
    <t>Realtime</t>
  </si>
  <si>
    <t>Last Close</t>
  </si>
  <si>
    <t>IB1T</t>
  </si>
  <si>
    <t xml:space="preserve">BTCN </t>
  </si>
  <si>
    <t>XS2940466316</t>
  </si>
  <si>
    <t>IB1T GY</t>
  </si>
  <si>
    <t>BTCN NA</t>
  </si>
  <si>
    <t>WisdomTree Europe Defence UCITS ETF (Acc)</t>
  </si>
  <si>
    <t>IE0002Y8CX98</t>
  </si>
  <si>
    <t>EUDF GY</t>
  </si>
  <si>
    <t>EUDF</t>
  </si>
  <si>
    <t>iShares Bitcoin ETP Options [EUR]</t>
  </si>
  <si>
    <t>iShares Bitcoin ETP Options [USD]</t>
  </si>
  <si>
    <t>Commodity ETFs</t>
  </si>
  <si>
    <t>Last update: March 2026</t>
  </si>
  <si>
    <t>Equity ETFs</t>
  </si>
  <si>
    <t>ESG ETFs</t>
  </si>
  <si>
    <t>Fixed Income ETFs</t>
  </si>
  <si>
    <t xml:space="preserve">Cryptocurrency ETFs </t>
  </si>
  <si>
    <t>iShares MSCI Poland UCITS ETF</t>
  </si>
  <si>
    <t>iShares MSCI India UCITS ETF</t>
  </si>
  <si>
    <t>iShares MSCI South Africa UCITS ETF</t>
  </si>
  <si>
    <t>iShares Gold Producers UCITS ETF</t>
  </si>
  <si>
    <t>IE00B4M7GH52</t>
  </si>
  <si>
    <t>IE00BZCQB185</t>
  </si>
  <si>
    <t>IE00B52XQP83</t>
  </si>
  <si>
    <t>IE00B6R52036</t>
  </si>
  <si>
    <t>IPOL</t>
  </si>
  <si>
    <t>NDIA</t>
  </si>
  <si>
    <t>SRSA</t>
  </si>
  <si>
    <t>IS0E</t>
  </si>
  <si>
    <t>IS0F</t>
  </si>
  <si>
    <t>Xtrackers S&amp;P 500 Equal Weight UCITS</t>
  </si>
  <si>
    <t>IE00BLNMYC90</t>
  </si>
  <si>
    <t>XDEW</t>
  </si>
  <si>
    <t>KraneShares CSI China Internet UCITS</t>
  </si>
  <si>
    <t>IE00BFXR7892</t>
  </si>
  <si>
    <t>KWEB</t>
  </si>
  <si>
    <t>KWEB LN</t>
  </si>
  <si>
    <t>XDEW LN</t>
  </si>
  <si>
    <t>IPOL LN</t>
  </si>
  <si>
    <t>NDIA LN</t>
  </si>
  <si>
    <t>IS0E GY</t>
  </si>
  <si>
    <r>
      <t>Xetra-Gold</t>
    </r>
    <r>
      <rPr>
        <b/>
        <vertAlign val="superscript"/>
        <sz val="12"/>
        <color rgb="FF201751"/>
        <rFont val="Arial"/>
        <family val="2"/>
      </rPr>
      <t>®</t>
    </r>
  </si>
  <si>
    <t>Implied Liquidity</t>
  </si>
  <si>
    <t>Most recently launched products</t>
  </si>
  <si>
    <t>IRSA LN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</si>
</sst>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[$-409]mmm\-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rgb="FF201751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sz val="12"/>
      <color rgb="FF201751"/>
      <name val="Arial"/>
      <family val="2"/>
    </font>
    <font>
      <b/>
      <sz val="12"/>
      <color indexed="9"/>
      <name val="Arial"/>
      <family val="2"/>
    </font>
    <font>
      <b/>
      <sz val="12"/>
      <color theme="0"/>
      <name val="Arial"/>
      <family val="2"/>
    </font>
    <font>
      <sz val="11"/>
      <color rgb="FFFF000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b/>
      <sz val="36"/>
      <color theme="0"/>
      <name val="Arial"/>
      <family val="2"/>
    </font>
    <font>
      <b/>
      <sz val="20"/>
      <color theme="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vertAlign val="superscript"/>
      <sz val="12"/>
      <color rgb="FF20175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01751"/>
        <bgColor indexed="64"/>
      </patternFill>
    </fill>
    <fill>
      <patternFill patternType="solid">
        <fgColor rgb="FF00CE7D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9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3" fontId="3" fillId="2" borderId="0" xfId="2" applyNumberFormat="1" applyFont="1" applyFill="1" applyBorder="1" applyAlignment="1" applyProtection="1">
      <alignment horizontal="center" vertical="center"/>
      <protection locked="0"/>
    </xf>
    <xf numFmtId="4" fontId="3" fillId="2" borderId="0" xfId="2" applyNumberFormat="1" applyFont="1" applyFill="1" applyBorder="1" applyAlignment="1" applyProtection="1">
      <alignment horizontal="center" vertical="center"/>
      <protection locked="0"/>
    </xf>
    <xf numFmtId="165" fontId="3" fillId="2" borderId="0" xfId="0" applyNumberFormat="1" applyFont="1" applyFill="1" applyAlignment="1" applyProtection="1">
      <alignment horizontal="center" vertical="center"/>
      <protection locked="0"/>
    </xf>
    <xf numFmtId="0" fontId="5" fillId="2" borderId="0" xfId="3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6" fillId="2" borderId="0" xfId="0" applyFont="1" applyFill="1" applyAlignment="1" applyProtection="1">
      <alignment vertical="center"/>
      <protection locked="0"/>
    </xf>
    <xf numFmtId="0" fontId="6" fillId="2" borderId="0" xfId="0" applyFont="1" applyFill="1" applyAlignment="1" applyProtection="1">
      <alignment horizontal="left" vertical="center" indent="3"/>
      <protection locked="0"/>
    </xf>
    <xf numFmtId="3" fontId="3" fillId="2" borderId="0" xfId="0" applyNumberFormat="1" applyFont="1" applyFill="1" applyAlignment="1" applyProtection="1">
      <alignment horizontal="center" vertical="center"/>
      <protection locked="0"/>
    </xf>
    <xf numFmtId="4" fontId="3" fillId="2" borderId="0" xfId="0" applyNumberFormat="1" applyFont="1" applyFill="1" applyAlignment="1" applyProtection="1">
      <alignment horizontal="center" vertical="center"/>
      <protection locked="0"/>
    </xf>
    <xf numFmtId="0" fontId="6" fillId="3" borderId="0" xfId="0" applyFont="1" applyFill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4" fontId="6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9" fillId="0" borderId="0" xfId="0" applyFont="1"/>
    <xf numFmtId="0" fontId="6" fillId="2" borderId="0" xfId="0" applyFont="1" applyFill="1" applyAlignment="1" applyProtection="1">
      <alignment horizontal="left" vertical="top" indent="3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3" fontId="3" fillId="0" borderId="0" xfId="2" applyNumberFormat="1" applyFont="1" applyFill="1" applyBorder="1" applyAlignment="1" applyProtection="1">
      <alignment horizontal="center" vertical="center"/>
      <protection locked="0"/>
    </xf>
    <xf numFmtId="4" fontId="3" fillId="0" borderId="0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applyNumberFormat="1" applyFont="1" applyAlignment="1" applyProtection="1">
      <alignment horizontal="center" vertical="center"/>
      <protection locked="0"/>
    </xf>
    <xf numFmtId="0" fontId="5" fillId="0" borderId="0" xfId="3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top" indent="3"/>
      <protection locked="0"/>
    </xf>
    <xf numFmtId="1" fontId="3" fillId="2" borderId="0" xfId="0" applyNumberFormat="1" applyFont="1" applyFill="1" applyAlignment="1">
      <alignment horizontal="center" vertical="center"/>
    </xf>
    <xf numFmtId="3" fontId="3" fillId="2" borderId="0" xfId="2" applyNumberFormat="1" applyFont="1" applyFill="1" applyBorder="1" applyAlignment="1">
      <alignment horizontal="center" vertical="center"/>
    </xf>
    <xf numFmtId="4" fontId="3" fillId="2" borderId="0" xfId="2" applyNumberFormat="1" applyFont="1" applyFill="1" applyBorder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  <xf numFmtId="0" fontId="3" fillId="2" borderId="0" xfId="3" applyNumberFormat="1" applyFont="1" applyFill="1" applyBorder="1" applyAlignment="1" applyProtection="1">
      <alignment horizontal="center" vertical="center"/>
    </xf>
    <xf numFmtId="2" fontId="3" fillId="2" borderId="0" xfId="0" applyNumberFormat="1" applyFont="1" applyFill="1" applyAlignment="1">
      <alignment horizontal="center" vertical="center"/>
    </xf>
    <xf numFmtId="1" fontId="5" fillId="2" borderId="0" xfId="3" applyNumberFormat="1" applyFont="1" applyFill="1" applyBorder="1" applyAlignment="1" applyProtection="1">
      <alignment horizontal="center" vertical="center"/>
    </xf>
    <xf numFmtId="0" fontId="3" fillId="2" borderId="0" xfId="3" applyNumberFormat="1" applyFont="1" applyFill="1" applyBorder="1" applyAlignment="1" applyProtection="1">
      <alignment horizontal="left" vertical="center"/>
    </xf>
    <xf numFmtId="1" fontId="3" fillId="2" borderId="0" xfId="3" applyNumberFormat="1" applyFont="1" applyFill="1" applyBorder="1" applyAlignment="1" applyProtection="1">
      <alignment horizontal="center" vertical="center"/>
    </xf>
    <xf numFmtId="1" fontId="3" fillId="2" borderId="0" xfId="3" applyNumberFormat="1" applyFont="1" applyFill="1" applyBorder="1" applyAlignment="1" applyProtection="1">
      <alignment horizontal="left" vertical="center"/>
    </xf>
    <xf numFmtId="0" fontId="6" fillId="4" borderId="0" xfId="0" applyFont="1" applyFill="1" applyAlignment="1">
      <alignment horizontal="center" vertical="center" wrapText="1"/>
    </xf>
    <xf numFmtId="3" fontId="6" fillId="4" borderId="0" xfId="0" applyNumberFormat="1" applyFont="1" applyFill="1" applyAlignment="1">
      <alignment horizontal="center" vertical="center" wrapText="1"/>
    </xf>
    <xf numFmtId="4" fontId="6" fillId="4" borderId="0" xfId="0" applyNumberFormat="1" applyFont="1" applyFill="1" applyAlignment="1">
      <alignment horizontal="center" vertical="center" wrapText="1"/>
    </xf>
    <xf numFmtId="4" fontId="7" fillId="3" borderId="0" xfId="0" applyNumberFormat="1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 wrapText="1"/>
    </xf>
    <xf numFmtId="0" fontId="6" fillId="4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right" vertical="center"/>
    </xf>
    <xf numFmtId="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4" fontId="11" fillId="0" borderId="0" xfId="0" applyNumberFormat="1" applyFont="1" applyAlignment="1">
      <alignment horizontal="right" vertical="center"/>
    </xf>
    <xf numFmtId="3" fontId="11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0" fontId="12" fillId="0" borderId="0" xfId="0" applyFont="1"/>
    <xf numFmtId="3" fontId="3" fillId="2" borderId="0" xfId="2" applyNumberFormat="1" applyFont="1" applyFill="1" applyBorder="1" applyAlignment="1" applyProtection="1">
      <alignment horizontal="right" vertical="center"/>
    </xf>
    <xf numFmtId="4" fontId="3" fillId="2" borderId="0" xfId="2" applyNumberFormat="1" applyFont="1" applyFill="1" applyBorder="1" applyAlignment="1" applyProtection="1">
      <alignment horizontal="right" vertical="center"/>
    </xf>
    <xf numFmtId="4" fontId="3" fillId="2" borderId="0" xfId="1" applyNumberFormat="1" applyFont="1" applyFill="1" applyBorder="1" applyAlignment="1" applyProtection="1">
      <alignment horizontal="right" vertical="center"/>
    </xf>
    <xf numFmtId="3" fontId="6" fillId="3" borderId="0" xfId="0" applyNumberFormat="1" applyFont="1" applyFill="1" applyAlignment="1">
      <alignment horizontal="right" vertical="center" wrapText="1"/>
    </xf>
    <xf numFmtId="4" fontId="6" fillId="3" borderId="0" xfId="0" applyNumberFormat="1" applyFont="1" applyFill="1" applyAlignment="1">
      <alignment horizontal="right" vertical="center" wrapText="1"/>
    </xf>
    <xf numFmtId="0" fontId="11" fillId="0" borderId="1" xfId="0" applyFont="1" applyBorder="1" applyAlignment="1">
      <alignment vertical="center"/>
    </xf>
    <xf numFmtId="0" fontId="13" fillId="3" borderId="0" xfId="0" applyFont="1" applyFill="1"/>
    <xf numFmtId="0" fontId="14" fillId="3" borderId="0" xfId="0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13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right" vertical="center"/>
    </xf>
    <xf numFmtId="3" fontId="13" fillId="3" borderId="0" xfId="0" applyNumberFormat="1" applyFont="1" applyFill="1" applyAlignment="1">
      <alignment horizontal="right" vertical="center"/>
    </xf>
    <xf numFmtId="4" fontId="13" fillId="3" borderId="0" xfId="0" applyNumberFormat="1" applyFont="1" applyFill="1" applyAlignment="1">
      <alignment horizontal="right" vertical="center"/>
    </xf>
    <xf numFmtId="0" fontId="13" fillId="3" borderId="0" xfId="0" applyFont="1" applyFill="1" applyAlignment="1">
      <alignment horizontal="left" vertical="center"/>
    </xf>
    <xf numFmtId="0" fontId="11" fillId="0" borderId="1" xfId="0" applyFont="1" applyBorder="1"/>
    <xf numFmtId="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0" fontId="6" fillId="5" borderId="0" xfId="0" applyFont="1" applyFill="1" applyAlignment="1" applyProtection="1">
      <alignment horizontal="left" vertical="top" indent="3"/>
      <protection locked="0"/>
    </xf>
    <xf numFmtId="0" fontId="6" fillId="5" borderId="0" xfId="0" applyFont="1" applyFill="1" applyAlignment="1" applyProtection="1">
      <alignment vertical="center"/>
      <protection locked="0"/>
    </xf>
    <xf numFmtId="0" fontId="3" fillId="5" borderId="0" xfId="0" applyFont="1" applyFill="1" applyAlignment="1" applyProtection="1">
      <alignment horizontal="left" vertical="center"/>
      <protection locked="0"/>
    </xf>
    <xf numFmtId="0" fontId="3" fillId="5" borderId="0" xfId="0" applyFont="1" applyFill="1" applyAlignment="1" applyProtection="1">
      <alignment horizontal="center" vertical="center"/>
      <protection locked="0"/>
    </xf>
    <xf numFmtId="0" fontId="5" fillId="5" borderId="0" xfId="3" applyNumberFormat="1" applyFont="1" applyFill="1" applyBorder="1" applyAlignment="1" applyProtection="1">
      <alignment horizontal="center" vertical="center"/>
      <protection locked="0"/>
    </xf>
    <xf numFmtId="165" fontId="3" fillId="5" borderId="0" xfId="0" applyNumberFormat="1" applyFont="1" applyFill="1" applyAlignment="1" applyProtection="1">
      <alignment horizontal="center" vertical="center"/>
      <protection locked="0"/>
    </xf>
    <xf numFmtId="3" fontId="3" fillId="5" borderId="0" xfId="2" applyNumberFormat="1" applyFont="1" applyFill="1" applyBorder="1" applyAlignment="1" applyProtection="1">
      <alignment horizontal="center" vertical="center"/>
      <protection locked="0"/>
    </xf>
    <xf numFmtId="4" fontId="3" fillId="5" borderId="0" xfId="2" applyNumberFormat="1" applyFont="1" applyFill="1" applyBorder="1" applyAlignment="1" applyProtection="1">
      <alignment horizontal="center" vertical="center"/>
      <protection locked="0"/>
    </xf>
    <xf numFmtId="0" fontId="3" fillId="5" borderId="0" xfId="3" applyNumberFormat="1" applyFont="1" applyFill="1" applyBorder="1" applyAlignment="1" applyProtection="1">
      <alignment horizontal="left" vertical="center"/>
    </xf>
    <xf numFmtId="0" fontId="3" fillId="5" borderId="0" xfId="3" applyNumberFormat="1" applyFont="1" applyFill="1" applyBorder="1" applyAlignment="1" applyProtection="1">
      <alignment horizontal="center" vertical="center"/>
    </xf>
    <xf numFmtId="2" fontId="3" fillId="5" borderId="0" xfId="0" applyNumberFormat="1" applyFont="1" applyFill="1" applyAlignment="1">
      <alignment horizontal="center" vertical="center"/>
    </xf>
    <xf numFmtId="4" fontId="3" fillId="5" borderId="0" xfId="2" applyNumberFormat="1" applyFont="1" applyFill="1" applyBorder="1" applyAlignment="1" applyProtection="1">
      <alignment horizontal="right" vertical="center"/>
    </xf>
    <xf numFmtId="4" fontId="3" fillId="5" borderId="0" xfId="1" applyNumberFormat="1" applyFont="1" applyFill="1" applyBorder="1" applyAlignment="1" applyProtection="1">
      <alignment horizontal="right" vertical="center"/>
    </xf>
    <xf numFmtId="3" fontId="3" fillId="5" borderId="0" xfId="2" applyNumberFormat="1" applyFont="1" applyFill="1" applyBorder="1" applyAlignment="1" applyProtection="1">
      <alignment horizontal="right" vertical="center"/>
    </xf>
  </cellXfs>
  <cellStyles count="4">
    <cellStyle name="Comma 2" xfId="2" xr:uid="{71507602-CA46-4201-91BC-99843D51D879}"/>
    <cellStyle name="Hyperlink" xfId="3" builtinId="8"/>
    <cellStyle name="Normal" xfId="0" builtinId="0"/>
    <cellStyle name="Percent" xfId="1" builtinId="5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01751"/>
      <color rgb="FF00CE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176214</xdr:colOff>
      <xdr:row>0</xdr:row>
      <xdr:rowOff>114300</xdr:rowOff>
    </xdr:from>
    <xdr:ext cx="1528762" cy="312738"/>
    <xdr:pic>
      <xdr:nvPicPr>
        <xdr:cNvPr id="2" name="Grafik 37">
          <a:extLst>
            <a:ext uri="{FF2B5EF4-FFF2-40B4-BE49-F238E27FC236}">
              <a16:creationId xmlns:a16="http://schemas.microsoft.com/office/drawing/2014/main" id="{A2B21CAA-6FD2-4FBC-926F-569A87FF0B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176214" y="114300"/>
          <a:ext cx="1528762" cy="312738"/>
        </a:xfrm>
        <a:prstGeom prst="rect">
          <a:avLst/>
        </a:prstGeom>
      </xdr:spPr>
    </xdr:pic>
    <xdr:clientData/>
  </xdr:oneCellAnchor>
  <xdr:twoCellAnchor>
    <xdr:from>
      <xdr:col>0</xdr:col>
      <xdr:colOff>4544784</xdr:colOff>
      <xdr:row>1</xdr:row>
      <xdr:rowOff>68035</xdr:rowOff>
    </xdr:from>
    <xdr:to>
      <xdr:col>0</xdr:col>
      <xdr:colOff>4952999</xdr:colOff>
      <xdr:row>1</xdr:row>
      <xdr:rowOff>231321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2F8CF161-4291-72B4-4C19-C7A51142E194}"/>
            </a:ext>
          </a:extLst>
        </xdr:cNvPr>
        <xdr:cNvSpPr/>
      </xdr:nvSpPr>
      <xdr:spPr>
        <a:xfrm>
          <a:off x="4544784" y="598714"/>
          <a:ext cx="408215" cy="163286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176214</xdr:colOff>
      <xdr:row>0</xdr:row>
      <xdr:rowOff>114300</xdr:rowOff>
    </xdr:from>
    <xdr:ext cx="1528762" cy="312738"/>
    <xdr:pic>
      <xdr:nvPicPr>
        <xdr:cNvPr id="3" name="Grafik 37">
          <a:extLst>
            <a:ext uri="{FF2B5EF4-FFF2-40B4-BE49-F238E27FC236}">
              <a16:creationId xmlns:a16="http://schemas.microsoft.com/office/drawing/2014/main" id="{DF4D16BA-96BE-4713-A971-B8034C3729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176214" y="114300"/>
          <a:ext cx="1528762" cy="31273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shares.com/ch/individual/en/literature/fact-sheet/semb-ishares-j-p-morgan-em-bond-ucits-etf-fund-fact-sheet-en-ch.pdf" TargetMode="External"/><Relationship Id="rId18" Type="http://schemas.openxmlformats.org/officeDocument/2006/relationships/hyperlink" Target="https://www.ishares.com/uk/institutional/en/literature/fact-sheet/iufs-ishares-s-p-500-financials-sector-ucits-etf-fund-fact-sheet-en-gb.pdf" TargetMode="External"/><Relationship Id="rId26" Type="http://schemas.openxmlformats.org/officeDocument/2006/relationships/hyperlink" Target="https://www.ishares.com/uk/individual/en/literature/fact-sheet/lqde-ishares-corp-bond-ucits-etf-fund-fact-sheet-en-gb.pdf" TargetMode="External"/><Relationship Id="rId39" Type="http://schemas.openxmlformats.org/officeDocument/2006/relationships/hyperlink" Target="https://www.ishares.com/de/privatanleger/de/literature/fact-sheet/exsb-ishares-divdax-ucits-etf-(de)-fund-fact-sheet-en-gb.pdf" TargetMode="External"/><Relationship Id="rId21" Type="http://schemas.openxmlformats.org/officeDocument/2006/relationships/hyperlink" Target="https://www.ishares.com/uk/individual/en/literature/fact-sheet/iues-ishares-s-p-500-energy-sector-ucits-etf-fund-fact-sheet-en-gb.pdf" TargetMode="External"/><Relationship Id="rId34" Type="http://schemas.openxmlformats.org/officeDocument/2006/relationships/hyperlink" Target="https://www.ishares.com/uk/individual/en/literature/fact-sheet/daxex-ishares-core-dax-ucits-etf-(de)-fund-fact-sheet-en-gb.pdf" TargetMode="External"/><Relationship Id="rId42" Type="http://schemas.openxmlformats.org/officeDocument/2006/relationships/hyperlink" Target="https://www.ishares.com/uk/individual/en/literature/fact-sheet/ieac-ishares-core-corp-bond-ucits-etf-fund-fact-sheet-en-gb.pdf" TargetMode="External"/><Relationship Id="rId47" Type="http://schemas.openxmlformats.org/officeDocument/2006/relationships/hyperlink" Target="https://www.ishares.com/uk/institutional/en/literature/fact-sheet/iuus-ishares-s-p-500-utilities-sector-ucits-etf-fund-fact-sheet-en-gb.pdf" TargetMode="External"/><Relationship Id="rId50" Type="http://schemas.openxmlformats.org/officeDocument/2006/relationships/hyperlink" Target="https://etf.deutscheam.com/GBR/ENG/Download/Factsheet/LU0274209237/B24CWH6/MSCI-Europe-Index-UCITS-ETF-%28DR%29" TargetMode="External"/><Relationship Id="rId55" Type="http://schemas.openxmlformats.org/officeDocument/2006/relationships/hyperlink" Target="https://www.ishares.com/uk/individual/en/literature/fact-sheet/srsa-ishares-msci-south-africa-ucits-etf-fund-fact-sheet-en-gb.pdf" TargetMode="External"/><Relationship Id="rId7" Type="http://schemas.openxmlformats.org/officeDocument/2006/relationships/hyperlink" Target="https://www.ishares.com/uk/individual/en/literature/fact-sheet/swda-ishares-core-msci-world-ucits-etf-fund-fact-sheet-en-gb.pdf" TargetMode="External"/><Relationship Id="rId12" Type="http://schemas.openxmlformats.org/officeDocument/2006/relationships/hyperlink" Target="https://www.ishares.com/ch/individual/en/literature/fact-sheet/shyu-ishares-high-yield-corp-bond-ucits-etf-fund-fact-sheet-en-ch.pdf" TargetMode="External"/><Relationship Id="rId17" Type="http://schemas.openxmlformats.org/officeDocument/2006/relationships/hyperlink" Target="https://etf.deutscheam.com/GBR/ENG/Download/Factsheet/LU0292107645/B1WK424/MSCI-Emerging-Markets-Index-UCITS-ETF" TargetMode="External"/><Relationship Id="rId25" Type="http://schemas.openxmlformats.org/officeDocument/2006/relationships/hyperlink" Target="https://www.ishares.com/uk/individual/en/literature/fact-sheet/ieac-ishares-core-corp-bond-ucits-etf-fund-fact-sheet-en-gb.pdf" TargetMode="External"/><Relationship Id="rId33" Type="http://schemas.openxmlformats.org/officeDocument/2006/relationships/hyperlink" Target="https://www.wisdomtree.eu/en-gb/-/media/eu-media-files/key-documents/factsheet/etf-securities/factsheet---wisdomtree-brent-crude-oil.pdf" TargetMode="External"/><Relationship Id="rId38" Type="http://schemas.openxmlformats.org/officeDocument/2006/relationships/hyperlink" Target="https://www.ishares.com/de/privatanleger/de/literature/fact-sheet/eeds-ishares-msci-usa-esg-enhanced-ucits-etf-fund-fact-sheet-en-gb.pdf" TargetMode="External"/><Relationship Id="rId46" Type="http://schemas.openxmlformats.org/officeDocument/2006/relationships/hyperlink" Target="https://www.ishares.com/uk/professional/en/products/337088/ishares-bitcoin-etp?switchLocale=y&amp;siteEntryPassthrough=true" TargetMode="External"/><Relationship Id="rId59" Type="http://schemas.openxmlformats.org/officeDocument/2006/relationships/printerSettings" Target="../printerSettings/printerSettings1.bin"/><Relationship Id="rId2" Type="http://schemas.openxmlformats.org/officeDocument/2006/relationships/hyperlink" Target="https://www.ishares.com/ch/individual/en/literature/fact-sheet/cssmi-ishares-smi-etf-(ch)-fund-fact-sheet-en-ch.pdf" TargetMode="External"/><Relationship Id="rId16" Type="http://schemas.openxmlformats.org/officeDocument/2006/relationships/hyperlink" Target="https://www.ishares.com/uk/individual/en/literature/fact-sheet/midd-ishares-ftse-250-ucits-etf-fund-fact-sheet-en-gb.pdf" TargetMode="External"/><Relationship Id="rId20" Type="http://schemas.openxmlformats.org/officeDocument/2006/relationships/hyperlink" Target="https://www.ishares.com/uk/intermediaries/en/literature/fact-sheet/iuit-ishares-s-p-500-information-technology-sector-ucits-etf-fund-fact-sheet-en-gb.pdf" TargetMode="External"/><Relationship Id="rId29" Type="http://schemas.openxmlformats.org/officeDocument/2006/relationships/hyperlink" Target="https://www.ishares.com/uk/individual/en/literature/fact-sheet/csndx-ishares-nasdaq-100-ucits-etf-fund-fact-sheet-en-gb.pdf" TargetMode="External"/><Relationship Id="rId41" Type="http://schemas.openxmlformats.org/officeDocument/2006/relationships/hyperlink" Target="https://www.ishares.com/de/privatanleger/de/literature/fact-sheet/fxc-ishares-china-large-cap-ucits-etf-fund-fact-sheet-en-gb.pdf" TargetMode="External"/><Relationship Id="rId54" Type="http://schemas.openxmlformats.org/officeDocument/2006/relationships/hyperlink" Target="https://www.ishares.com/uk/individual/en/literature/fact-sheet/ndia-ishares-msci-india-ucits-etf-fund-fact-sheet-en-gb.pdf" TargetMode="External"/><Relationship Id="rId1" Type="http://schemas.openxmlformats.org/officeDocument/2006/relationships/hyperlink" Target="https://www.ishares.com/uk/individual/en/literature/fact-sheet/cssx5e-ishares-core-euro-stoxx-50-ucits-etf-fund-fact-sheet-en-gb.pdf" TargetMode="External"/><Relationship Id="rId6" Type="http://schemas.openxmlformats.org/officeDocument/2006/relationships/hyperlink" Target="https://www.ishares.com/uk/individual/en/literature/fact-sheet/ieem-ishares-msci-em-ucits-etf-usd-(dist)-fund-fact-sheet-en-gb.pdf" TargetMode="External"/><Relationship Id="rId11" Type="http://schemas.openxmlformats.org/officeDocument/2006/relationships/hyperlink" Target="https://www.wisdomtree.eu/en-gb/-/media/eu-media-files/key-documents/factsheet/etf-securities/factsheet---wisdomtree-physical-gold.pdf" TargetMode="External"/><Relationship Id="rId24" Type="http://schemas.openxmlformats.org/officeDocument/2006/relationships/hyperlink" Target="https://www.ishares.com/uk/individual/en/literature/fact-sheet/ihyg-ishares-high-yield-corp-bond-ucits-etf-fund-fact-sheet-en-gb.pdf" TargetMode="External"/><Relationship Id="rId32" Type="http://schemas.openxmlformats.org/officeDocument/2006/relationships/hyperlink" Target="https://www.wisdomtree.eu/en-gb/-/media/eu-media-files/key-documents/factsheet/etf-securities/factsheet---wisdomtree-copper.pdf" TargetMode="External"/><Relationship Id="rId37" Type="http://schemas.openxmlformats.org/officeDocument/2006/relationships/hyperlink" Target="https://www.ishares.com/de/privatanleger/de/literature/fact-sheet/edm2-ishares-msci-em-esg-enhanced-ucits-etf-fund-fact-sheet-en-gb.pdf" TargetMode="External"/><Relationship Id="rId40" Type="http://schemas.openxmlformats.org/officeDocument/2006/relationships/hyperlink" Target="https://www.ishares.com/de/privatanleger/de/literature/fact-sheet/cnya-ishares-msci-china-a-ucits-etf-fund-fact-sheet-en-gb.pdf" TargetMode="External"/><Relationship Id="rId45" Type="http://schemas.openxmlformats.org/officeDocument/2006/relationships/hyperlink" Target="https://www.ishares.com/uk/professional/en/products/337088/ishares-bitcoin-etp?switchLocale=y&amp;siteEntryPassthrough=true" TargetMode="External"/><Relationship Id="rId53" Type="http://schemas.openxmlformats.org/officeDocument/2006/relationships/hyperlink" Target="https://www.ishares.com/uk/individual/en/literature/fact-sheet/spol-ishares-msci-poland-ucits-etf-fund-fact-sheet-en-gb.pdf" TargetMode="External"/><Relationship Id="rId58" Type="http://schemas.openxmlformats.org/officeDocument/2006/relationships/hyperlink" Target="https://etf.dws.com/en-gb/AssetDownload/Index/11deac23-e08a-4a4d-9a51-329abdf37d51/Factsheet.pdf" TargetMode="External"/><Relationship Id="rId5" Type="http://schemas.openxmlformats.org/officeDocument/2006/relationships/hyperlink" Target="https://www.ishares.com/uk/individual/en/literature/fact-sheet/imeu-ishares-core-msci-europe-ucits-etf-fund-fact-sheet-en-gb.pdf" TargetMode="External"/><Relationship Id="rId15" Type="http://schemas.openxmlformats.org/officeDocument/2006/relationships/hyperlink" Target="https://www.ishares.com/uk/individual/en/literature/fact-sheet/ssln-ishares-physical-silver-etc-fund-fact-sheet-en-gb.pdf" TargetMode="External"/><Relationship Id="rId23" Type="http://schemas.openxmlformats.org/officeDocument/2006/relationships/hyperlink" Target="https://www.ishares.com/ch/individual/en/literature/fact-sheet/iprp-ishares-european-property-yield-ucits-etf-fund-fact-sheet-en-ch.pdf" TargetMode="External"/><Relationship Id="rId28" Type="http://schemas.openxmlformats.org/officeDocument/2006/relationships/hyperlink" Target="https://www.ishares.com/uk/individual/en/literature/fact-sheet/sgln-ishares-physical-gold-etc-fund-fact-sheet-en-gb.pdf" TargetMode="External"/><Relationship Id="rId36" Type="http://schemas.openxmlformats.org/officeDocument/2006/relationships/hyperlink" Target="https://www.ishares.com/de/privatanleger/de/literature/fact-sheet/edm6-ishares-msci-europe-esg-enhanced-ucits-etf-fund-fact-sheet-en-gb.pdf" TargetMode="External"/><Relationship Id="rId49" Type="http://schemas.openxmlformats.org/officeDocument/2006/relationships/hyperlink" Target="https://etf.deutscheam.com/GBR/ENG/Download/Factsheet/LU0292107645/B1WK424/MSCI-Emerging-Markets-Index-UCITS-ETF" TargetMode="External"/><Relationship Id="rId57" Type="http://schemas.openxmlformats.org/officeDocument/2006/relationships/hyperlink" Target="https://kraneshares.eu/lrdr/?product=kwebln&amp;doc=factsheet&amp;pid=121286" TargetMode="External"/><Relationship Id="rId10" Type="http://schemas.openxmlformats.org/officeDocument/2006/relationships/hyperlink" Target="https://www.wisdomtree.eu/en-gb/-/media/eu-media-files/key-documents/factsheet/etf-securities/factsheet---wisdomtree-wti-crude-oil.pdf" TargetMode="External"/><Relationship Id="rId19" Type="http://schemas.openxmlformats.org/officeDocument/2006/relationships/hyperlink" Target="https://www.ishares.com/uk/institutional/en/literature/fact-sheet/iuhc-ishares-s-p-500-health-care-sector-ucits-etf-fund-fact-sheet-en-gb.pdf" TargetMode="External"/><Relationship Id="rId31" Type="http://schemas.openxmlformats.org/officeDocument/2006/relationships/hyperlink" Target="https://www.wisdomtree.eu/en-gb/-/media/eu-media-files/key-documents/factsheet/etf-securities/factsheet---wisdomtree-nickel.pdf" TargetMode="External"/><Relationship Id="rId44" Type="http://schemas.openxmlformats.org/officeDocument/2006/relationships/hyperlink" Target="https://www.ishares.com/uk/individual/en/literature/fact-sheet/ibts-ishares-treasury-bond-1-3yr-ucits-etf-fund-fact-sheet-en-gb.pdf" TargetMode="External"/><Relationship Id="rId52" Type="http://schemas.openxmlformats.org/officeDocument/2006/relationships/hyperlink" Target="https://dataspanapi.wisdomtree.com/pdr/documents/FACTSHEET/UCITS/EU/EN-GB/IE0002Y8CX98" TargetMode="External"/><Relationship Id="rId60" Type="http://schemas.openxmlformats.org/officeDocument/2006/relationships/drawing" Target="../drawings/drawing1.xml"/><Relationship Id="rId4" Type="http://schemas.openxmlformats.org/officeDocument/2006/relationships/hyperlink" Target="https://www.ishares.com/ch/individual/en/literature/fact-sheet/exsa-ishares-stoxx-europe-600-ucits-etf-(de)-fund-fact-sheet-en-ch.pdf" TargetMode="External"/><Relationship Id="rId9" Type="http://schemas.openxmlformats.org/officeDocument/2006/relationships/hyperlink" Target="https://www.ishares.com/uk/individual/en/literature/fact-sheet/isf-ishares-core-ftse-100-ucits-etf-fund-fact-sheet-en-gb.pdf" TargetMode="External"/><Relationship Id="rId14" Type="http://schemas.openxmlformats.org/officeDocument/2006/relationships/hyperlink" Target="https://www.xetra.com/resource/blob/55138/51c8713ac295bfac23c1cc8578be7177/data/Factsheet-xetra-gold.pdf" TargetMode="External"/><Relationship Id="rId22" Type="http://schemas.openxmlformats.org/officeDocument/2006/relationships/hyperlink" Target="https://www.ishares.com/uk/individual/en/literature/fact-sheet/4brz-ishares-msci-brazil-ucits-etf-(de)-fund-fact-sheet-en-gb.pdf" TargetMode="External"/><Relationship Id="rId27" Type="http://schemas.openxmlformats.org/officeDocument/2006/relationships/hyperlink" Target="https://www.ishares.com/uk/individual/en/literature/fact-sheet/idtl-ishares-treasury-bond-20yr-ucits-etf-fund-fact-sheet-en-gb.pdf" TargetMode="External"/><Relationship Id="rId30" Type="http://schemas.openxmlformats.org/officeDocument/2006/relationships/hyperlink" Target="https://www.ishares.com/uk/individual/en/literature/fact-sheet/icom-ishares-diversified-commodity-swap-ucits-etf-fund-fact-sheet-en-gb.pdf" TargetMode="External"/><Relationship Id="rId35" Type="http://schemas.openxmlformats.org/officeDocument/2006/relationships/hyperlink" Target="https://www.ishares.com/de/privatanleger/de/literature/fact-sheet/edmw-ishares-msci-world-esg-enhanced-ucits-etf-fund-fact-sheet-en-gb.pdf" TargetMode="External"/><Relationship Id="rId43" Type="http://schemas.openxmlformats.org/officeDocument/2006/relationships/hyperlink" Target="https://www.ishares.com/uk/individual/en/literature/fact-sheet/ibtm-ishares-treasury-bond-7-10yr-ucits-etf-fund-fact-sheet-en-gb.pdf" TargetMode="External"/><Relationship Id="rId48" Type="http://schemas.openxmlformats.org/officeDocument/2006/relationships/hyperlink" Target="https://etf.deutscheam.com/GBR/ENG/Download/Factsheet/LU0875160326/BHCQCX1/Harvest-CSI300-INDEX-UCITS-ETF-(DR)" TargetMode="External"/><Relationship Id="rId56" Type="http://schemas.openxmlformats.org/officeDocument/2006/relationships/hyperlink" Target="https://www.ishares.com/de/privatanleger/de/literature/fact-sheet/spgp-ishares-gold-producers-ucits-etf-fund-fact-sheet-de-de.pdf" TargetMode="External"/><Relationship Id="rId8" Type="http://schemas.openxmlformats.org/officeDocument/2006/relationships/hyperlink" Target="https://www.ishares.com/uk/individual/en/literature/fact-sheet/cspx-ishares-core-s-p-500-ucits-etf-fund-fact-sheet-en-gb.pdf" TargetMode="External"/><Relationship Id="rId51" Type="http://schemas.openxmlformats.org/officeDocument/2006/relationships/hyperlink" Target="https://etf.deutscheam.com/GBR/ENG/Download/Factsheet/LU0274208692/B1WG961/MSCI-World-Index-UCITS-ETF" TargetMode="External"/><Relationship Id="rId3" Type="http://schemas.openxmlformats.org/officeDocument/2006/relationships/hyperlink" Target="https://www.ishares.com/ch/individual/en/literature/fact-sheet/exx1-ishares-euro-stoxx-banks-30-15-ucits-etf-(de)-fund-fact-sheet-en-ch.pdf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shares.com/ch/individual/en/literature/fact-sheet/semb-ishares-j-p-morgan-em-bond-ucits-etf-fund-fact-sheet-en-ch.pdf" TargetMode="External"/><Relationship Id="rId18" Type="http://schemas.openxmlformats.org/officeDocument/2006/relationships/hyperlink" Target="https://www.ishares.com/uk/institutional/en/literature/fact-sheet/iufs-ishares-s-p-500-financials-sector-ucits-etf-fund-fact-sheet-en-gb.pdf" TargetMode="External"/><Relationship Id="rId26" Type="http://schemas.openxmlformats.org/officeDocument/2006/relationships/hyperlink" Target="https://www.ishares.com/uk/individual/en/literature/fact-sheet/lqde-ishares-corp-bond-ucits-etf-fund-fact-sheet-en-gb.pdf" TargetMode="External"/><Relationship Id="rId39" Type="http://schemas.openxmlformats.org/officeDocument/2006/relationships/hyperlink" Target="https://www.ishares.com/de/privatanleger/de/literature/fact-sheet/exsb-ishares-divdax-ucits-etf-(de)-fund-fact-sheet-en-gb.pdf" TargetMode="External"/><Relationship Id="rId21" Type="http://schemas.openxmlformats.org/officeDocument/2006/relationships/hyperlink" Target="https://www.ishares.com/uk/individual/en/literature/fact-sheet/iues-ishares-s-p-500-energy-sector-ucits-etf-fund-fact-sheet-en-gb.pdf" TargetMode="External"/><Relationship Id="rId34" Type="http://schemas.openxmlformats.org/officeDocument/2006/relationships/hyperlink" Target="https://www.ishares.com/uk/individual/en/literature/fact-sheet/daxex-ishares-core-dax-ucits-etf-(de)-fund-fact-sheet-en-gb.pdf" TargetMode="External"/><Relationship Id="rId42" Type="http://schemas.openxmlformats.org/officeDocument/2006/relationships/hyperlink" Target="https://www.ishares.com/uk/individual/en/literature/fact-sheet/ieac-ishares-core-corp-bond-ucits-etf-fund-fact-sheet-en-gb.pdf" TargetMode="External"/><Relationship Id="rId47" Type="http://schemas.openxmlformats.org/officeDocument/2006/relationships/hyperlink" Target="https://www.ishares.com/uk/institutional/en/literature/fact-sheet/iuus-ishares-s-p-500-utilities-sector-ucits-etf-fund-fact-sheet-en-gb.pdf" TargetMode="External"/><Relationship Id="rId50" Type="http://schemas.openxmlformats.org/officeDocument/2006/relationships/hyperlink" Target="https://etf.deutscheam.com/GBR/ENG/Download/Factsheet/LU0274209237/B24CWH6/MSCI-Europe-Index-UCITS-ETF-%28DR%29" TargetMode="External"/><Relationship Id="rId55" Type="http://schemas.openxmlformats.org/officeDocument/2006/relationships/hyperlink" Target="https://www.ishares.com/uk/individual/en/literature/fact-sheet/srsa-ishares-msci-south-africa-ucits-etf-fund-fact-sheet-en-gb.pdf" TargetMode="External"/><Relationship Id="rId7" Type="http://schemas.openxmlformats.org/officeDocument/2006/relationships/hyperlink" Target="https://www.ishares.com/uk/individual/en/literature/fact-sheet/swda-ishares-core-msci-world-ucits-etf-fund-fact-sheet-en-gb.pdf" TargetMode="External"/><Relationship Id="rId12" Type="http://schemas.openxmlformats.org/officeDocument/2006/relationships/hyperlink" Target="https://www.ishares.com/ch/individual/en/literature/fact-sheet/shyu-ishares-high-yield-corp-bond-ucits-etf-fund-fact-sheet-en-ch.pdf" TargetMode="External"/><Relationship Id="rId17" Type="http://schemas.openxmlformats.org/officeDocument/2006/relationships/hyperlink" Target="https://etf.deutscheam.com/GBR/ENG/Download/Factsheet/LU0292107645/B1WK424/MSCI-Emerging-Markets-Index-UCITS-ETF" TargetMode="External"/><Relationship Id="rId25" Type="http://schemas.openxmlformats.org/officeDocument/2006/relationships/hyperlink" Target="https://www.ishares.com/uk/individual/en/literature/fact-sheet/ieac-ishares-core-corp-bond-ucits-etf-fund-fact-sheet-en-gb.pdf" TargetMode="External"/><Relationship Id="rId33" Type="http://schemas.openxmlformats.org/officeDocument/2006/relationships/hyperlink" Target="https://www.wisdomtree.eu/en-gb/-/media/eu-media-files/key-documents/factsheet/etf-securities/factsheet---wisdomtree-brent-crude-oil.pdf" TargetMode="External"/><Relationship Id="rId38" Type="http://schemas.openxmlformats.org/officeDocument/2006/relationships/hyperlink" Target="https://www.ishares.com/de/privatanleger/de/literature/fact-sheet/eeds-ishares-msci-usa-esg-enhanced-ucits-etf-fund-fact-sheet-en-gb.pdf" TargetMode="External"/><Relationship Id="rId46" Type="http://schemas.openxmlformats.org/officeDocument/2006/relationships/hyperlink" Target="https://www.ishares.com/uk/professional/en/products/337088/ishares-bitcoin-etp?switchLocale=y&amp;siteEntryPassthrough=true" TargetMode="External"/><Relationship Id="rId59" Type="http://schemas.openxmlformats.org/officeDocument/2006/relationships/printerSettings" Target="../printerSettings/printerSettings2.bin"/><Relationship Id="rId2" Type="http://schemas.openxmlformats.org/officeDocument/2006/relationships/hyperlink" Target="https://www.ishares.com/ch/individual/en/literature/fact-sheet/cssmi-ishares-smi-etf-(ch)-fund-fact-sheet-en-ch.pdf" TargetMode="External"/><Relationship Id="rId16" Type="http://schemas.openxmlformats.org/officeDocument/2006/relationships/hyperlink" Target="https://www.ishares.com/uk/individual/en/literature/fact-sheet/midd-ishares-ftse-250-ucits-etf-fund-fact-sheet-en-gb.pdf" TargetMode="External"/><Relationship Id="rId20" Type="http://schemas.openxmlformats.org/officeDocument/2006/relationships/hyperlink" Target="https://www.ishares.com/uk/intermediaries/en/literature/fact-sheet/iuit-ishares-s-p-500-information-technology-sector-ucits-etf-fund-fact-sheet-en-gb.pdf" TargetMode="External"/><Relationship Id="rId29" Type="http://schemas.openxmlformats.org/officeDocument/2006/relationships/hyperlink" Target="https://www.ishares.com/uk/individual/en/literature/fact-sheet/csndx-ishares-nasdaq-100-ucits-etf-fund-fact-sheet-en-gb.pdf" TargetMode="External"/><Relationship Id="rId41" Type="http://schemas.openxmlformats.org/officeDocument/2006/relationships/hyperlink" Target="https://www.ishares.com/de/privatanleger/de/literature/fact-sheet/fxc-ishares-china-large-cap-ucits-etf-fund-fact-sheet-en-gb.pdf" TargetMode="External"/><Relationship Id="rId54" Type="http://schemas.openxmlformats.org/officeDocument/2006/relationships/hyperlink" Target="https://www.ishares.com/uk/individual/en/literature/fact-sheet/ndia-ishares-msci-india-ucits-etf-fund-fact-sheet-en-gb.pdf" TargetMode="External"/><Relationship Id="rId1" Type="http://schemas.openxmlformats.org/officeDocument/2006/relationships/hyperlink" Target="https://www.ishares.com/uk/individual/en/literature/fact-sheet/cssx5e-ishares-core-euro-stoxx-50-ucits-etf-fund-fact-sheet-en-gb.pdf" TargetMode="External"/><Relationship Id="rId6" Type="http://schemas.openxmlformats.org/officeDocument/2006/relationships/hyperlink" Target="https://www.ishares.com/uk/individual/en/literature/fact-sheet/ieem-ishares-msci-em-ucits-etf-usd-(dist)-fund-fact-sheet-en-gb.pdf" TargetMode="External"/><Relationship Id="rId11" Type="http://schemas.openxmlformats.org/officeDocument/2006/relationships/hyperlink" Target="https://www.wisdomtree.eu/en-gb/-/media/eu-media-files/key-documents/factsheet/etf-securities/factsheet---wisdomtree-physical-gold.pdf" TargetMode="External"/><Relationship Id="rId24" Type="http://schemas.openxmlformats.org/officeDocument/2006/relationships/hyperlink" Target="https://www.ishares.com/uk/individual/en/literature/fact-sheet/ihyg-ishares-high-yield-corp-bond-ucits-etf-fund-fact-sheet-en-gb.pdf" TargetMode="External"/><Relationship Id="rId32" Type="http://schemas.openxmlformats.org/officeDocument/2006/relationships/hyperlink" Target="https://www.wisdomtree.eu/en-gb/-/media/eu-media-files/key-documents/factsheet/etf-securities/factsheet---wisdomtree-copper.pdf" TargetMode="External"/><Relationship Id="rId37" Type="http://schemas.openxmlformats.org/officeDocument/2006/relationships/hyperlink" Target="https://www.ishares.com/de/privatanleger/de/literature/fact-sheet/edm2-ishares-msci-em-esg-enhanced-ucits-etf-fund-fact-sheet-en-gb.pdf" TargetMode="External"/><Relationship Id="rId40" Type="http://schemas.openxmlformats.org/officeDocument/2006/relationships/hyperlink" Target="https://www.ishares.com/de/privatanleger/de/literature/fact-sheet/cnya-ishares-msci-china-a-ucits-etf-fund-fact-sheet-en-gb.pdf" TargetMode="External"/><Relationship Id="rId45" Type="http://schemas.openxmlformats.org/officeDocument/2006/relationships/hyperlink" Target="https://www.ishares.com/uk/professional/en/products/337088/ishares-bitcoin-etp?switchLocale=y&amp;siteEntryPassthrough=true" TargetMode="External"/><Relationship Id="rId53" Type="http://schemas.openxmlformats.org/officeDocument/2006/relationships/hyperlink" Target="https://www.ishares.com/uk/individual/en/literature/fact-sheet/spol-ishares-msci-poland-ucits-etf-fund-fact-sheet-en-gb.pdf" TargetMode="External"/><Relationship Id="rId58" Type="http://schemas.openxmlformats.org/officeDocument/2006/relationships/hyperlink" Target="https://etf.dws.com/en-gb/AssetDownload/Index/11deac23-e08a-4a4d-9a51-329abdf37d51/Factsheet.pdf" TargetMode="External"/><Relationship Id="rId5" Type="http://schemas.openxmlformats.org/officeDocument/2006/relationships/hyperlink" Target="https://www.ishares.com/uk/individual/en/literature/fact-sheet/imeu-ishares-core-msci-europe-ucits-etf-fund-fact-sheet-en-gb.pdf" TargetMode="External"/><Relationship Id="rId15" Type="http://schemas.openxmlformats.org/officeDocument/2006/relationships/hyperlink" Target="https://www.ishares.com/uk/individual/en/literature/fact-sheet/ssln-ishares-physical-silver-etc-fund-fact-sheet-en-gb.pdf" TargetMode="External"/><Relationship Id="rId23" Type="http://schemas.openxmlformats.org/officeDocument/2006/relationships/hyperlink" Target="https://www.ishares.com/ch/individual/en/literature/fact-sheet/iprp-ishares-european-property-yield-ucits-etf-fund-fact-sheet-en-ch.pdf" TargetMode="External"/><Relationship Id="rId28" Type="http://schemas.openxmlformats.org/officeDocument/2006/relationships/hyperlink" Target="https://www.ishares.com/uk/individual/en/literature/fact-sheet/sgln-ishares-physical-gold-etc-fund-fact-sheet-en-gb.pdf" TargetMode="External"/><Relationship Id="rId36" Type="http://schemas.openxmlformats.org/officeDocument/2006/relationships/hyperlink" Target="https://www.ishares.com/de/privatanleger/de/literature/fact-sheet/edm6-ishares-msci-europe-esg-enhanced-ucits-etf-fund-fact-sheet-en-gb.pdf" TargetMode="External"/><Relationship Id="rId49" Type="http://schemas.openxmlformats.org/officeDocument/2006/relationships/hyperlink" Target="https://etf.deutscheam.com/GBR/ENG/Download/Factsheet/LU0292107645/B1WK424/MSCI-Emerging-Markets-Index-UCITS-ETF" TargetMode="External"/><Relationship Id="rId57" Type="http://schemas.openxmlformats.org/officeDocument/2006/relationships/hyperlink" Target="https://kraneshares.eu/lrdr/?product=kwebln&amp;doc=factsheet&amp;pid=121286" TargetMode="External"/><Relationship Id="rId10" Type="http://schemas.openxmlformats.org/officeDocument/2006/relationships/hyperlink" Target="https://www.wisdomtree.eu/en-gb/-/media/eu-media-files/key-documents/factsheet/etf-securities/factsheet---wisdomtree-wti-crude-oil.pdf" TargetMode="External"/><Relationship Id="rId19" Type="http://schemas.openxmlformats.org/officeDocument/2006/relationships/hyperlink" Target="https://www.ishares.com/uk/institutional/en/literature/fact-sheet/iuhc-ishares-s-p-500-health-care-sector-ucits-etf-fund-fact-sheet-en-gb.pdf" TargetMode="External"/><Relationship Id="rId31" Type="http://schemas.openxmlformats.org/officeDocument/2006/relationships/hyperlink" Target="https://www.wisdomtree.eu/en-gb/-/media/eu-media-files/key-documents/factsheet/etf-securities/factsheet---wisdomtree-nickel.pdf" TargetMode="External"/><Relationship Id="rId44" Type="http://schemas.openxmlformats.org/officeDocument/2006/relationships/hyperlink" Target="https://www.ishares.com/uk/individual/en/literature/fact-sheet/ibts-ishares-treasury-bond-1-3yr-ucits-etf-fund-fact-sheet-en-gb.pdf" TargetMode="External"/><Relationship Id="rId52" Type="http://schemas.openxmlformats.org/officeDocument/2006/relationships/hyperlink" Target="https://dataspanapi.wisdomtree.com/pdr/documents/FACTSHEET/UCITS/EU/EN-GB/IE0002Y8CX98" TargetMode="External"/><Relationship Id="rId60" Type="http://schemas.openxmlformats.org/officeDocument/2006/relationships/drawing" Target="../drawings/drawing2.xml"/><Relationship Id="rId4" Type="http://schemas.openxmlformats.org/officeDocument/2006/relationships/hyperlink" Target="https://www.ishares.com/ch/individual/en/literature/fact-sheet/exsa-ishares-stoxx-europe-600-ucits-etf-(de)-fund-fact-sheet-en-ch.pdf" TargetMode="External"/><Relationship Id="rId9" Type="http://schemas.openxmlformats.org/officeDocument/2006/relationships/hyperlink" Target="https://www.ishares.com/uk/individual/en/literature/fact-sheet/isf-ishares-core-ftse-100-ucits-etf-fund-fact-sheet-en-gb.pdf" TargetMode="External"/><Relationship Id="rId14" Type="http://schemas.openxmlformats.org/officeDocument/2006/relationships/hyperlink" Target="https://www.xetra.com/resource/blob/55138/51c8713ac295bfac23c1cc8578be7177/data/Factsheet-xetra-gold.pdf" TargetMode="External"/><Relationship Id="rId22" Type="http://schemas.openxmlformats.org/officeDocument/2006/relationships/hyperlink" Target="https://www.ishares.com/uk/individual/en/literature/fact-sheet/4brz-ishares-msci-brazil-ucits-etf-(de)-fund-fact-sheet-en-gb.pdf" TargetMode="External"/><Relationship Id="rId27" Type="http://schemas.openxmlformats.org/officeDocument/2006/relationships/hyperlink" Target="https://www.ishares.com/uk/individual/en/literature/fact-sheet/idtl-ishares-treasury-bond-20yr-ucits-etf-fund-fact-sheet-en-gb.pdf" TargetMode="External"/><Relationship Id="rId30" Type="http://schemas.openxmlformats.org/officeDocument/2006/relationships/hyperlink" Target="https://www.ishares.com/uk/individual/en/literature/fact-sheet/icom-ishares-diversified-commodity-swap-ucits-etf-fund-fact-sheet-en-gb.pdf" TargetMode="External"/><Relationship Id="rId35" Type="http://schemas.openxmlformats.org/officeDocument/2006/relationships/hyperlink" Target="https://www.ishares.com/de/privatanleger/de/literature/fact-sheet/edmw-ishares-msci-world-esg-enhanced-ucits-etf-fund-fact-sheet-en-gb.pdf" TargetMode="External"/><Relationship Id="rId43" Type="http://schemas.openxmlformats.org/officeDocument/2006/relationships/hyperlink" Target="https://www.ishares.com/uk/individual/en/literature/fact-sheet/ibtm-ishares-treasury-bond-7-10yr-ucits-etf-fund-fact-sheet-en-gb.pdf" TargetMode="External"/><Relationship Id="rId48" Type="http://schemas.openxmlformats.org/officeDocument/2006/relationships/hyperlink" Target="https://etf.deutscheam.com/GBR/ENG/Download/Factsheet/LU0875160326/BHCQCX1/Harvest-CSI300-INDEX-UCITS-ETF-(DR)" TargetMode="External"/><Relationship Id="rId56" Type="http://schemas.openxmlformats.org/officeDocument/2006/relationships/hyperlink" Target="https://www.ishares.com/de/privatanleger/de/literature/fact-sheet/spgp-ishares-gold-producers-ucits-etf-fund-fact-sheet-de-de.pdf" TargetMode="External"/><Relationship Id="rId8" Type="http://schemas.openxmlformats.org/officeDocument/2006/relationships/hyperlink" Target="https://www.ishares.com/uk/individual/en/literature/fact-sheet/cspx-ishares-core-s-p-500-ucits-etf-fund-fact-sheet-en-gb.pdf" TargetMode="External"/><Relationship Id="rId51" Type="http://schemas.openxmlformats.org/officeDocument/2006/relationships/hyperlink" Target="https://etf.deutscheam.com/GBR/ENG/Download/Factsheet/LU0274208692/B1WG961/MSCI-World-Index-UCITS-ETF" TargetMode="External"/><Relationship Id="rId3" Type="http://schemas.openxmlformats.org/officeDocument/2006/relationships/hyperlink" Target="https://www.ishares.com/ch/individual/en/literature/fact-sheet/exx1-ishares-euro-stoxx-banks-30-15-ucits-etf-(de)-fund-fact-sheet-en-ch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08C6C-4A51-47BA-8B01-BFCA0430DAB1}">
  <sheetPr codeName="Sheet1">
    <tabColor rgb="FF00CE7D"/>
    <pageSetUpPr fitToPage="1"/>
  </sheetPr>
  <dimension ref="A1:X64"/>
  <sheetViews>
    <sheetView showGridLines="0" tabSelected="1" zoomScale="70" zoomScaleNormal="70" workbookViewId="0">
      <selection activeCell="A2" sqref="A2"/>
    </sheetView>
  </sheetViews>
  <sheetFormatPr defaultColWidth="9.140625" defaultRowHeight="14.25" x14ac:dyDescent="0.2"/>
  <cols>
    <col min="1" max="1" width="76.140625" style="1" bestFit="1" customWidth="1"/>
    <col min="2" max="2" width="19.42578125" style="5" customWidth="1"/>
    <col min="3" max="3" width="17.7109375" style="5" bestFit="1" customWidth="1"/>
    <col min="4" max="7" width="14.42578125" style="2" customWidth="1"/>
    <col min="8" max="8" width="17.28515625" style="5" bestFit="1" customWidth="1"/>
    <col min="9" max="9" width="14.28515625" style="7" customWidth="1"/>
    <col min="10" max="10" width="14.28515625" style="3" customWidth="1"/>
    <col min="11" max="11" width="14.28515625" style="4" customWidth="1"/>
    <col min="12" max="12" width="14.28515625" style="2" customWidth="1"/>
    <col min="13" max="13" width="14.140625" style="6" customWidth="1"/>
    <col min="14" max="16" width="14.28515625" style="2" customWidth="1"/>
    <col min="17" max="18" width="14.28515625" style="5" customWidth="1"/>
    <col min="19" max="19" width="14.28515625" style="3" customWidth="1"/>
    <col min="20" max="20" width="14.28515625" style="4" customWidth="1"/>
    <col min="21" max="21" width="14.28515625" style="3" customWidth="1"/>
    <col min="22" max="24" width="14.28515625" style="2" customWidth="1"/>
    <col min="25" max="16384" width="9.140625" style="1"/>
  </cols>
  <sheetData>
    <row r="1" spans="1:24" s="60" customFormat="1" ht="41.25" customHeight="1" x14ac:dyDescent="0.6">
      <c r="A1" s="67"/>
      <c r="B1" s="68" t="s">
        <v>231</v>
      </c>
      <c r="C1" s="69"/>
      <c r="D1" s="70"/>
      <c r="E1" s="70"/>
      <c r="F1" s="70"/>
      <c r="G1" s="70"/>
      <c r="H1" s="69"/>
      <c r="I1" s="71"/>
      <c r="J1" s="72"/>
      <c r="K1" s="73"/>
      <c r="L1" s="70"/>
      <c r="M1" s="74"/>
      <c r="N1" s="70"/>
      <c r="O1" s="70"/>
      <c r="P1" s="70"/>
      <c r="Q1" s="69"/>
      <c r="R1" s="69"/>
      <c r="S1" s="72"/>
      <c r="T1" s="73"/>
      <c r="U1" s="72"/>
      <c r="V1" s="70"/>
      <c r="W1" s="70"/>
      <c r="X1" s="70"/>
    </row>
    <row r="2" spans="1:24" ht="23.25" customHeight="1" x14ac:dyDescent="0.2">
      <c r="A2" s="66" t="s">
        <v>256</v>
      </c>
      <c r="B2" s="53" t="s">
        <v>287</v>
      </c>
      <c r="C2" s="59"/>
      <c r="D2" s="55"/>
      <c r="E2" s="55"/>
      <c r="F2" s="55"/>
      <c r="G2" s="55"/>
      <c r="H2" s="59"/>
      <c r="I2" s="58"/>
      <c r="J2" s="57"/>
      <c r="K2" s="56"/>
      <c r="L2" s="55"/>
      <c r="M2" s="54"/>
      <c r="N2" s="50"/>
      <c r="O2" s="50"/>
      <c r="P2" s="50"/>
      <c r="Q2" s="53"/>
      <c r="R2" s="53"/>
      <c r="S2" s="51"/>
      <c r="T2" s="52"/>
      <c r="U2" s="51"/>
      <c r="V2" s="50"/>
      <c r="W2" s="50"/>
      <c r="X2" s="50"/>
    </row>
    <row r="3" spans="1:24" ht="76.5" customHeight="1" x14ac:dyDescent="0.2">
      <c r="A3" s="49" t="s">
        <v>230</v>
      </c>
      <c r="B3" s="44" t="s">
        <v>229</v>
      </c>
      <c r="C3" s="44" t="s">
        <v>228</v>
      </c>
      <c r="D3" s="44" t="s">
        <v>227</v>
      </c>
      <c r="E3" s="44" t="s">
        <v>226</v>
      </c>
      <c r="F3" s="44" t="s">
        <v>225</v>
      </c>
      <c r="G3" s="44" t="s">
        <v>224</v>
      </c>
      <c r="H3" s="21" t="s">
        <v>219</v>
      </c>
      <c r="I3" s="21" t="s">
        <v>218</v>
      </c>
      <c r="J3" s="48" t="s">
        <v>223</v>
      </c>
      <c r="K3" s="47" t="s">
        <v>222</v>
      </c>
      <c r="L3" s="21" t="s">
        <v>221</v>
      </c>
      <c r="M3" s="21" t="s">
        <v>220</v>
      </c>
      <c r="N3" s="21" t="s">
        <v>214</v>
      </c>
      <c r="O3" s="21" t="s">
        <v>213</v>
      </c>
      <c r="P3" s="21" t="s">
        <v>212</v>
      </c>
      <c r="Q3" s="44" t="s">
        <v>219</v>
      </c>
      <c r="R3" s="44" t="s">
        <v>218</v>
      </c>
      <c r="S3" s="45" t="s">
        <v>217</v>
      </c>
      <c r="T3" s="46" t="s">
        <v>216</v>
      </c>
      <c r="U3" s="45" t="s">
        <v>215</v>
      </c>
      <c r="V3" s="44" t="s">
        <v>214</v>
      </c>
      <c r="W3" s="44" t="s">
        <v>213</v>
      </c>
      <c r="X3" s="44" t="s">
        <v>212</v>
      </c>
    </row>
    <row r="4" spans="1:24" ht="15.75" x14ac:dyDescent="0.2">
      <c r="A4" s="23" t="s">
        <v>257</v>
      </c>
      <c r="B4" s="22"/>
      <c r="C4" s="22"/>
      <c r="D4" s="18"/>
      <c r="E4" s="18"/>
      <c r="F4" s="18"/>
      <c r="G4" s="21"/>
      <c r="H4" s="18"/>
      <c r="I4" s="18"/>
      <c r="J4" s="19"/>
      <c r="K4" s="20"/>
      <c r="L4" s="18"/>
      <c r="M4" s="18"/>
      <c r="N4" s="18"/>
      <c r="O4" s="18"/>
      <c r="P4" s="18"/>
      <c r="Q4" s="18"/>
      <c r="R4" s="18"/>
      <c r="S4" s="19"/>
      <c r="T4" s="20"/>
      <c r="U4" s="19"/>
      <c r="V4" s="18"/>
      <c r="W4" s="18"/>
      <c r="X4" s="18"/>
    </row>
    <row r="5" spans="1:24" ht="15.75" x14ac:dyDescent="0.2">
      <c r="A5" s="25" t="s">
        <v>194</v>
      </c>
      <c r="B5" s="14" t="s">
        <v>193</v>
      </c>
      <c r="C5" s="13" t="s">
        <v>192</v>
      </c>
      <c r="D5" s="8" t="s">
        <v>24</v>
      </c>
      <c r="E5" s="8" t="s">
        <v>23</v>
      </c>
      <c r="F5" s="8" t="s">
        <v>50</v>
      </c>
      <c r="G5" s="12" t="s">
        <v>5</v>
      </c>
      <c r="H5" s="8" t="s">
        <v>191</v>
      </c>
      <c r="I5" s="11">
        <v>37573</v>
      </c>
      <c r="J5" s="16">
        <v>100</v>
      </c>
      <c r="K5" s="10">
        <v>0.01</v>
      </c>
      <c r="L5" s="8">
        <v>2500</v>
      </c>
      <c r="M5" s="8" t="s">
        <v>3</v>
      </c>
      <c r="N5" s="8" t="s">
        <v>2</v>
      </c>
      <c r="O5" s="8">
        <v>24</v>
      </c>
      <c r="P5" s="8" t="s">
        <v>1</v>
      </c>
      <c r="Q5" s="8" t="s">
        <v>190</v>
      </c>
      <c r="R5" s="11">
        <v>37573</v>
      </c>
      <c r="S5" s="9">
        <v>100</v>
      </c>
      <c r="T5" s="10">
        <v>0.01</v>
      </c>
      <c r="U5" s="9">
        <v>1000</v>
      </c>
      <c r="V5" s="8" t="s">
        <v>2</v>
      </c>
      <c r="W5" s="8">
        <v>9</v>
      </c>
      <c r="X5" s="8" t="s">
        <v>1</v>
      </c>
    </row>
    <row r="6" spans="1:24" ht="15.75" x14ac:dyDescent="0.2">
      <c r="A6" s="25" t="s">
        <v>189</v>
      </c>
      <c r="B6" s="14" t="s">
        <v>188</v>
      </c>
      <c r="C6" s="13" t="s">
        <v>187</v>
      </c>
      <c r="D6" s="8" t="s">
        <v>24</v>
      </c>
      <c r="E6" s="8" t="s">
        <v>23</v>
      </c>
      <c r="F6" s="8" t="s">
        <v>50</v>
      </c>
      <c r="G6" s="12" t="s">
        <v>5</v>
      </c>
      <c r="H6" s="8" t="s">
        <v>186</v>
      </c>
      <c r="I6" s="11">
        <v>37573</v>
      </c>
      <c r="J6" s="9">
        <v>100</v>
      </c>
      <c r="K6" s="10">
        <v>0.01</v>
      </c>
      <c r="L6" s="8">
        <v>5000</v>
      </c>
      <c r="M6" s="8" t="s">
        <v>3</v>
      </c>
      <c r="N6" s="8" t="s">
        <v>2</v>
      </c>
      <c r="O6" s="8">
        <v>24</v>
      </c>
      <c r="P6" s="8" t="s">
        <v>1</v>
      </c>
      <c r="Q6" s="8" t="s">
        <v>185</v>
      </c>
      <c r="R6" s="11">
        <v>37573</v>
      </c>
      <c r="S6" s="9">
        <v>100</v>
      </c>
      <c r="T6" s="10">
        <v>0.01</v>
      </c>
      <c r="U6" s="9">
        <v>1000</v>
      </c>
      <c r="V6" s="8" t="s">
        <v>2</v>
      </c>
      <c r="W6" s="8">
        <v>9</v>
      </c>
      <c r="X6" s="8" t="s">
        <v>1</v>
      </c>
    </row>
    <row r="7" spans="1:24" ht="15.75" x14ac:dyDescent="0.2">
      <c r="A7" s="25" t="s">
        <v>184</v>
      </c>
      <c r="B7" s="14" t="s">
        <v>183</v>
      </c>
      <c r="C7" s="13" t="s">
        <v>182</v>
      </c>
      <c r="D7" s="8" t="s">
        <v>181</v>
      </c>
      <c r="E7" s="8" t="s">
        <v>180</v>
      </c>
      <c r="F7" s="8" t="s">
        <v>50</v>
      </c>
      <c r="G7" s="12" t="s">
        <v>5</v>
      </c>
      <c r="H7" s="8" t="s">
        <v>179</v>
      </c>
      <c r="I7" s="11">
        <v>37573</v>
      </c>
      <c r="J7" s="9">
        <v>100</v>
      </c>
      <c r="K7" s="10">
        <v>0.01</v>
      </c>
      <c r="L7" s="8">
        <v>1000</v>
      </c>
      <c r="M7" s="8" t="s">
        <v>3</v>
      </c>
      <c r="N7" s="8" t="s">
        <v>2</v>
      </c>
      <c r="O7" s="8">
        <v>24</v>
      </c>
      <c r="P7" s="8" t="s">
        <v>1</v>
      </c>
      <c r="Q7" s="8" t="s">
        <v>178</v>
      </c>
      <c r="R7" s="11">
        <v>37573</v>
      </c>
      <c r="S7" s="9">
        <v>100</v>
      </c>
      <c r="T7" s="10">
        <v>0.01</v>
      </c>
      <c r="U7" s="9">
        <v>1000</v>
      </c>
      <c r="V7" s="8" t="s">
        <v>2</v>
      </c>
      <c r="W7" s="8">
        <v>9</v>
      </c>
      <c r="X7" s="8" t="s">
        <v>1</v>
      </c>
    </row>
    <row r="8" spans="1:24" ht="15.75" x14ac:dyDescent="0.2">
      <c r="A8" s="25" t="s">
        <v>177</v>
      </c>
      <c r="B8" s="14" t="s">
        <v>176</v>
      </c>
      <c r="C8" s="13" t="s">
        <v>175</v>
      </c>
      <c r="D8" s="8" t="s">
        <v>24</v>
      </c>
      <c r="E8" s="8" t="s">
        <v>23</v>
      </c>
      <c r="F8" s="8" t="s">
        <v>50</v>
      </c>
      <c r="G8" s="12" t="s">
        <v>5</v>
      </c>
      <c r="H8" s="8" t="s">
        <v>174</v>
      </c>
      <c r="I8" s="11">
        <v>42849</v>
      </c>
      <c r="J8" s="9">
        <v>100</v>
      </c>
      <c r="K8" s="10">
        <v>0.01</v>
      </c>
      <c r="L8" s="8">
        <v>5000</v>
      </c>
      <c r="M8" s="8" t="s">
        <v>3</v>
      </c>
      <c r="N8" s="8" t="s">
        <v>2</v>
      </c>
      <c r="O8" s="8">
        <v>24</v>
      </c>
      <c r="P8" s="8" t="s">
        <v>1</v>
      </c>
      <c r="Q8" s="8" t="s">
        <v>0</v>
      </c>
      <c r="R8" s="11" t="s">
        <v>0</v>
      </c>
      <c r="S8" s="9" t="s">
        <v>0</v>
      </c>
      <c r="T8" s="10" t="s">
        <v>0</v>
      </c>
      <c r="U8" s="9" t="s">
        <v>0</v>
      </c>
      <c r="V8" s="8" t="s">
        <v>0</v>
      </c>
      <c r="W8" s="8" t="s">
        <v>0</v>
      </c>
      <c r="X8" s="8" t="s">
        <v>0</v>
      </c>
    </row>
    <row r="9" spans="1:24" ht="15.75" x14ac:dyDescent="0.2">
      <c r="A9" s="25" t="s">
        <v>173</v>
      </c>
      <c r="B9" s="14" t="s">
        <v>172</v>
      </c>
      <c r="C9" s="13" t="s">
        <v>171</v>
      </c>
      <c r="D9" s="8" t="s">
        <v>24</v>
      </c>
      <c r="E9" s="8" t="s">
        <v>23</v>
      </c>
      <c r="F9" s="8" t="s">
        <v>50</v>
      </c>
      <c r="G9" s="12" t="s">
        <v>5</v>
      </c>
      <c r="H9" s="8" t="s">
        <v>170</v>
      </c>
      <c r="I9" s="11">
        <v>42849</v>
      </c>
      <c r="J9" s="9">
        <v>100</v>
      </c>
      <c r="K9" s="10">
        <v>0.01</v>
      </c>
      <c r="L9" s="8">
        <v>2000</v>
      </c>
      <c r="M9" s="8" t="s">
        <v>3</v>
      </c>
      <c r="N9" s="8" t="s">
        <v>2</v>
      </c>
      <c r="O9" s="8">
        <v>24</v>
      </c>
      <c r="P9" s="8" t="s">
        <v>1</v>
      </c>
      <c r="Q9" s="8" t="s">
        <v>0</v>
      </c>
      <c r="R9" s="11" t="s">
        <v>0</v>
      </c>
      <c r="S9" s="9" t="s">
        <v>0</v>
      </c>
      <c r="T9" s="10" t="s">
        <v>0</v>
      </c>
      <c r="U9" s="9" t="s">
        <v>0</v>
      </c>
      <c r="V9" s="8" t="s">
        <v>0</v>
      </c>
      <c r="W9" s="8" t="s">
        <v>0</v>
      </c>
      <c r="X9" s="8" t="s">
        <v>0</v>
      </c>
    </row>
    <row r="10" spans="1:24" ht="15.75" x14ac:dyDescent="0.2">
      <c r="A10" s="33" t="s">
        <v>123</v>
      </c>
      <c r="B10" s="32" t="s">
        <v>122</v>
      </c>
      <c r="C10" s="31" t="s">
        <v>121</v>
      </c>
      <c r="D10" s="26" t="s">
        <v>24</v>
      </c>
      <c r="E10" s="26" t="s">
        <v>23</v>
      </c>
      <c r="F10" s="26" t="s">
        <v>50</v>
      </c>
      <c r="G10" s="30" t="s">
        <v>5</v>
      </c>
      <c r="H10" s="26" t="s">
        <v>120</v>
      </c>
      <c r="I10" s="29">
        <v>45047</v>
      </c>
      <c r="J10" s="27">
        <v>100</v>
      </c>
      <c r="K10" s="28">
        <v>0.01</v>
      </c>
      <c r="L10" s="26">
        <v>500</v>
      </c>
      <c r="M10" s="26" t="s">
        <v>3</v>
      </c>
      <c r="N10" s="26" t="s">
        <v>2</v>
      </c>
      <c r="O10" s="26">
        <v>24</v>
      </c>
      <c r="P10" s="26" t="s">
        <v>1</v>
      </c>
      <c r="Q10" s="26" t="s">
        <v>0</v>
      </c>
      <c r="R10" s="29" t="s">
        <v>0</v>
      </c>
      <c r="S10" s="27" t="s">
        <v>0</v>
      </c>
      <c r="T10" s="28" t="s">
        <v>0</v>
      </c>
      <c r="U10" s="27" t="s">
        <v>0</v>
      </c>
      <c r="V10" s="26" t="s">
        <v>0</v>
      </c>
      <c r="W10" s="26" t="s">
        <v>0</v>
      </c>
      <c r="X10" s="26" t="s">
        <v>0</v>
      </c>
    </row>
    <row r="11" spans="1:24" ht="15.75" x14ac:dyDescent="0.2">
      <c r="A11" s="25" t="s">
        <v>169</v>
      </c>
      <c r="B11" s="14" t="s">
        <v>168</v>
      </c>
      <c r="C11" s="13" t="s">
        <v>167</v>
      </c>
      <c r="D11" s="8" t="s">
        <v>24</v>
      </c>
      <c r="E11" s="8" t="s">
        <v>23</v>
      </c>
      <c r="F11" s="8" t="s">
        <v>50</v>
      </c>
      <c r="G11" s="12" t="s">
        <v>5</v>
      </c>
      <c r="H11" s="8" t="s">
        <v>166</v>
      </c>
      <c r="I11" s="11">
        <v>42849</v>
      </c>
      <c r="J11" s="9">
        <v>100</v>
      </c>
      <c r="K11" s="10">
        <v>0.01</v>
      </c>
      <c r="L11" s="8">
        <v>1500</v>
      </c>
      <c r="M11" s="8" t="s">
        <v>3</v>
      </c>
      <c r="N11" s="8" t="s">
        <v>2</v>
      </c>
      <c r="O11" s="8">
        <v>24</v>
      </c>
      <c r="P11" s="8" t="s">
        <v>1</v>
      </c>
      <c r="Q11" s="8" t="s">
        <v>0</v>
      </c>
      <c r="R11" s="11" t="s">
        <v>0</v>
      </c>
      <c r="S11" s="9" t="s">
        <v>0</v>
      </c>
      <c r="T11" s="10" t="s">
        <v>0</v>
      </c>
      <c r="U11" s="9" t="s">
        <v>0</v>
      </c>
      <c r="V11" s="8" t="s">
        <v>0</v>
      </c>
      <c r="W11" s="8" t="s">
        <v>0</v>
      </c>
      <c r="X11" s="8" t="s">
        <v>0</v>
      </c>
    </row>
    <row r="12" spans="1:24" ht="15.75" x14ac:dyDescent="0.2">
      <c r="A12" s="25" t="s">
        <v>165</v>
      </c>
      <c r="B12" s="14" t="s">
        <v>164</v>
      </c>
      <c r="C12" s="13" t="s">
        <v>163</v>
      </c>
      <c r="D12" s="8" t="s">
        <v>8</v>
      </c>
      <c r="E12" s="8" t="s">
        <v>7</v>
      </c>
      <c r="F12" s="8" t="s">
        <v>50</v>
      </c>
      <c r="G12" s="12" t="s">
        <v>5</v>
      </c>
      <c r="H12" s="8" t="s">
        <v>162</v>
      </c>
      <c r="I12" s="11">
        <v>42849</v>
      </c>
      <c r="J12" s="9">
        <v>100</v>
      </c>
      <c r="K12" s="10">
        <v>0.01</v>
      </c>
      <c r="L12" s="8">
        <v>1000</v>
      </c>
      <c r="M12" s="8" t="s">
        <v>3</v>
      </c>
      <c r="N12" s="8" t="s">
        <v>2</v>
      </c>
      <c r="O12" s="8">
        <v>24</v>
      </c>
      <c r="P12" s="8" t="s">
        <v>1</v>
      </c>
      <c r="Q12" s="8" t="s">
        <v>0</v>
      </c>
      <c r="R12" s="11" t="s">
        <v>0</v>
      </c>
      <c r="S12" s="9" t="s">
        <v>0</v>
      </c>
      <c r="T12" s="10" t="s">
        <v>0</v>
      </c>
      <c r="U12" s="9" t="s">
        <v>0</v>
      </c>
      <c r="V12" s="8" t="s">
        <v>0</v>
      </c>
      <c r="W12" s="8" t="s">
        <v>0</v>
      </c>
      <c r="X12" s="8" t="s">
        <v>0</v>
      </c>
    </row>
    <row r="13" spans="1:24" ht="15.75" x14ac:dyDescent="0.2">
      <c r="A13" s="25" t="s">
        <v>161</v>
      </c>
      <c r="B13" s="14" t="s">
        <v>160</v>
      </c>
      <c r="C13" s="13" t="s">
        <v>159</v>
      </c>
      <c r="D13" s="8" t="s">
        <v>8</v>
      </c>
      <c r="E13" s="8" t="s">
        <v>7</v>
      </c>
      <c r="F13" s="8" t="s">
        <v>100</v>
      </c>
      <c r="G13" s="12" t="s">
        <v>5</v>
      </c>
      <c r="H13" s="8" t="s">
        <v>158</v>
      </c>
      <c r="I13" s="11">
        <v>42849</v>
      </c>
      <c r="J13" s="9">
        <v>100</v>
      </c>
      <c r="K13" s="10">
        <v>0.01</v>
      </c>
      <c r="L13" s="8">
        <v>1000</v>
      </c>
      <c r="M13" s="8" t="s">
        <v>3</v>
      </c>
      <c r="N13" s="8" t="s">
        <v>2</v>
      </c>
      <c r="O13" s="8">
        <v>24</v>
      </c>
      <c r="P13" s="8" t="s">
        <v>1</v>
      </c>
      <c r="Q13" s="8" t="s">
        <v>0</v>
      </c>
      <c r="R13" s="11" t="s">
        <v>0</v>
      </c>
      <c r="S13" s="9" t="s">
        <v>0</v>
      </c>
      <c r="T13" s="10" t="s">
        <v>0</v>
      </c>
      <c r="U13" s="9" t="s">
        <v>0</v>
      </c>
      <c r="V13" s="8" t="s">
        <v>0</v>
      </c>
      <c r="W13" s="8" t="s">
        <v>0</v>
      </c>
      <c r="X13" s="8" t="s">
        <v>0</v>
      </c>
    </row>
    <row r="14" spans="1:24" ht="15.75" x14ac:dyDescent="0.2">
      <c r="A14" s="25" t="s">
        <v>157</v>
      </c>
      <c r="B14" s="14" t="s">
        <v>156</v>
      </c>
      <c r="C14" s="13" t="s">
        <v>155</v>
      </c>
      <c r="D14" s="8" t="s">
        <v>8</v>
      </c>
      <c r="E14" s="8" t="s">
        <v>7</v>
      </c>
      <c r="F14" s="8" t="s">
        <v>100</v>
      </c>
      <c r="G14" s="12" t="s">
        <v>5</v>
      </c>
      <c r="H14" s="8" t="s">
        <v>154</v>
      </c>
      <c r="I14" s="11">
        <v>42849</v>
      </c>
      <c r="J14" s="9">
        <v>10</v>
      </c>
      <c r="K14" s="10">
        <v>0.01</v>
      </c>
      <c r="L14" s="8">
        <v>750</v>
      </c>
      <c r="M14" s="8" t="s">
        <v>3</v>
      </c>
      <c r="N14" s="8" t="s">
        <v>2</v>
      </c>
      <c r="O14" s="8">
        <v>24</v>
      </c>
      <c r="P14" s="8" t="s">
        <v>1</v>
      </c>
      <c r="Q14" s="8" t="s">
        <v>0</v>
      </c>
      <c r="R14" s="11" t="s">
        <v>0</v>
      </c>
      <c r="S14" s="9" t="s">
        <v>0</v>
      </c>
      <c r="T14" s="10" t="s">
        <v>0</v>
      </c>
      <c r="U14" s="9" t="s">
        <v>0</v>
      </c>
      <c r="V14" s="8" t="s">
        <v>0</v>
      </c>
      <c r="W14" s="8" t="s">
        <v>0</v>
      </c>
      <c r="X14" s="8" t="s">
        <v>0</v>
      </c>
    </row>
    <row r="15" spans="1:24" ht="15.75" x14ac:dyDescent="0.2">
      <c r="A15" s="15" t="s">
        <v>153</v>
      </c>
      <c r="B15" s="14" t="s">
        <v>152</v>
      </c>
      <c r="C15" s="13" t="s">
        <v>151</v>
      </c>
      <c r="D15" s="8" t="s">
        <v>8</v>
      </c>
      <c r="E15" s="8" t="s">
        <v>7</v>
      </c>
      <c r="F15" s="8" t="s">
        <v>100</v>
      </c>
      <c r="G15" s="12" t="s">
        <v>5</v>
      </c>
      <c r="H15" s="8" t="s">
        <v>150</v>
      </c>
      <c r="I15" s="11">
        <v>44333</v>
      </c>
      <c r="J15" s="9">
        <v>10</v>
      </c>
      <c r="K15" s="10">
        <v>0.01</v>
      </c>
      <c r="L15" s="8">
        <v>250</v>
      </c>
      <c r="M15" s="8" t="s">
        <v>3</v>
      </c>
      <c r="N15" s="8" t="s">
        <v>2</v>
      </c>
      <c r="O15" s="8">
        <v>24</v>
      </c>
      <c r="P15" s="8" t="s">
        <v>1</v>
      </c>
      <c r="Q15" s="8" t="s">
        <v>0</v>
      </c>
      <c r="R15" s="8" t="s">
        <v>0</v>
      </c>
      <c r="S15" s="16" t="s">
        <v>0</v>
      </c>
      <c r="T15" s="17" t="s">
        <v>0</v>
      </c>
      <c r="U15" s="16" t="s">
        <v>0</v>
      </c>
      <c r="V15" s="8" t="s">
        <v>0</v>
      </c>
      <c r="W15" s="8" t="s">
        <v>0</v>
      </c>
      <c r="X15" s="8" t="s">
        <v>0</v>
      </c>
    </row>
    <row r="16" spans="1:24" ht="15.75" x14ac:dyDescent="0.2">
      <c r="A16" s="25" t="s">
        <v>149</v>
      </c>
      <c r="B16" s="14" t="s">
        <v>148</v>
      </c>
      <c r="C16" s="13" t="s">
        <v>147</v>
      </c>
      <c r="D16" s="8" t="s">
        <v>8</v>
      </c>
      <c r="E16" s="8" t="s">
        <v>142</v>
      </c>
      <c r="F16" s="8" t="s">
        <v>50</v>
      </c>
      <c r="G16" s="12" t="s">
        <v>5</v>
      </c>
      <c r="H16" s="8" t="s">
        <v>146</v>
      </c>
      <c r="I16" s="11">
        <v>42849</v>
      </c>
      <c r="J16" s="9">
        <v>1000</v>
      </c>
      <c r="K16" s="10">
        <v>0.25</v>
      </c>
      <c r="L16" s="8">
        <v>750</v>
      </c>
      <c r="M16" s="8" t="s">
        <v>3</v>
      </c>
      <c r="N16" s="8" t="s">
        <v>2</v>
      </c>
      <c r="O16" s="8">
        <v>24</v>
      </c>
      <c r="P16" s="8" t="s">
        <v>1</v>
      </c>
      <c r="Q16" s="8" t="s">
        <v>0</v>
      </c>
      <c r="R16" s="11" t="s">
        <v>0</v>
      </c>
      <c r="S16" s="9" t="s">
        <v>0</v>
      </c>
      <c r="T16" s="10" t="s">
        <v>0</v>
      </c>
      <c r="U16" s="9" t="s">
        <v>0</v>
      </c>
      <c r="V16" s="8" t="s">
        <v>0</v>
      </c>
      <c r="W16" s="8" t="s">
        <v>0</v>
      </c>
      <c r="X16" s="8" t="s">
        <v>0</v>
      </c>
    </row>
    <row r="17" spans="1:24" ht="15.75" x14ac:dyDescent="0.2">
      <c r="A17" s="25" t="s">
        <v>145</v>
      </c>
      <c r="B17" s="14" t="s">
        <v>144</v>
      </c>
      <c r="C17" s="13" t="s">
        <v>143</v>
      </c>
      <c r="D17" s="8" t="s">
        <v>8</v>
      </c>
      <c r="E17" s="8" t="s">
        <v>142</v>
      </c>
      <c r="F17" s="8" t="s">
        <v>50</v>
      </c>
      <c r="G17" s="12" t="s">
        <v>5</v>
      </c>
      <c r="H17" s="8" t="s">
        <v>141</v>
      </c>
      <c r="I17" s="11">
        <v>43514</v>
      </c>
      <c r="J17" s="9">
        <v>100</v>
      </c>
      <c r="K17" s="10">
        <v>0.25</v>
      </c>
      <c r="L17" s="8">
        <v>1000</v>
      </c>
      <c r="M17" s="8" t="s">
        <v>3</v>
      </c>
      <c r="N17" s="8" t="s">
        <v>2</v>
      </c>
      <c r="O17" s="8">
        <v>24</v>
      </c>
      <c r="P17" s="8" t="s">
        <v>1</v>
      </c>
      <c r="Q17" s="8" t="s">
        <v>0</v>
      </c>
      <c r="R17" s="11" t="s">
        <v>0</v>
      </c>
      <c r="S17" s="9" t="s">
        <v>0</v>
      </c>
      <c r="T17" s="10" t="s">
        <v>0</v>
      </c>
      <c r="U17" s="9" t="s">
        <v>0</v>
      </c>
      <c r="V17" s="8" t="s">
        <v>0</v>
      </c>
      <c r="W17" s="8" t="s">
        <v>0</v>
      </c>
      <c r="X17" s="8" t="s">
        <v>0</v>
      </c>
    </row>
    <row r="18" spans="1:24" ht="15.75" x14ac:dyDescent="0.2">
      <c r="A18" s="25" t="s">
        <v>140</v>
      </c>
      <c r="B18" s="14" t="s">
        <v>139</v>
      </c>
      <c r="C18" s="13" t="s">
        <v>138</v>
      </c>
      <c r="D18" s="8" t="s">
        <v>24</v>
      </c>
      <c r="E18" s="8" t="s">
        <v>7</v>
      </c>
      <c r="F18" s="8" t="s">
        <v>100</v>
      </c>
      <c r="G18" s="12" t="s">
        <v>5</v>
      </c>
      <c r="H18" s="8" t="s">
        <v>137</v>
      </c>
      <c r="I18" s="11">
        <v>43514</v>
      </c>
      <c r="J18" s="9">
        <v>100</v>
      </c>
      <c r="K18" s="10">
        <v>0.01</v>
      </c>
      <c r="L18" s="8">
        <v>500</v>
      </c>
      <c r="M18" s="8" t="s">
        <v>3</v>
      </c>
      <c r="N18" s="8" t="s">
        <v>2</v>
      </c>
      <c r="O18" s="8">
        <v>24</v>
      </c>
      <c r="P18" s="8" t="s">
        <v>1</v>
      </c>
      <c r="Q18" s="8" t="s">
        <v>0</v>
      </c>
      <c r="R18" s="11" t="s">
        <v>0</v>
      </c>
      <c r="S18" s="9" t="s">
        <v>0</v>
      </c>
      <c r="T18" s="10" t="s">
        <v>0</v>
      </c>
      <c r="U18" s="9" t="s">
        <v>0</v>
      </c>
      <c r="V18" s="8" t="s">
        <v>0</v>
      </c>
      <c r="W18" s="8" t="s">
        <v>0</v>
      </c>
      <c r="X18" s="8" t="s">
        <v>0</v>
      </c>
    </row>
    <row r="19" spans="1:24" ht="15.75" x14ac:dyDescent="0.2">
      <c r="A19" s="33" t="s">
        <v>131</v>
      </c>
      <c r="B19" s="32" t="s">
        <v>130</v>
      </c>
      <c r="C19" s="31" t="s">
        <v>129</v>
      </c>
      <c r="D19" s="26" t="s">
        <v>8</v>
      </c>
      <c r="E19" s="26" t="s">
        <v>7</v>
      </c>
      <c r="F19" s="26" t="s">
        <v>50</v>
      </c>
      <c r="G19" s="30" t="s">
        <v>5</v>
      </c>
      <c r="H19" s="26" t="s">
        <v>128</v>
      </c>
      <c r="I19" s="29">
        <v>45047</v>
      </c>
      <c r="J19" s="27">
        <v>100</v>
      </c>
      <c r="K19" s="28">
        <v>0.01</v>
      </c>
      <c r="L19" s="26">
        <v>200</v>
      </c>
      <c r="M19" s="26" t="s">
        <v>3</v>
      </c>
      <c r="N19" s="26" t="s">
        <v>2</v>
      </c>
      <c r="O19" s="26">
        <v>24</v>
      </c>
      <c r="P19" s="26" t="s">
        <v>1</v>
      </c>
      <c r="Q19" s="26" t="s">
        <v>0</v>
      </c>
      <c r="R19" s="29" t="s">
        <v>0</v>
      </c>
      <c r="S19" s="27" t="s">
        <v>0</v>
      </c>
      <c r="T19" s="28" t="s">
        <v>0</v>
      </c>
      <c r="U19" s="27" t="s">
        <v>0</v>
      </c>
      <c r="V19" s="26" t="s">
        <v>0</v>
      </c>
      <c r="W19" s="26" t="s">
        <v>0</v>
      </c>
      <c r="X19" s="26" t="s">
        <v>0</v>
      </c>
    </row>
    <row r="20" spans="1:24" ht="15.75" x14ac:dyDescent="0.2">
      <c r="A20" s="33" t="s">
        <v>127</v>
      </c>
      <c r="B20" s="32" t="s">
        <v>126</v>
      </c>
      <c r="C20" s="31" t="s">
        <v>125</v>
      </c>
      <c r="D20" s="26" t="s">
        <v>8</v>
      </c>
      <c r="E20" s="26" t="s">
        <v>7</v>
      </c>
      <c r="F20" s="26" t="s">
        <v>100</v>
      </c>
      <c r="G20" s="30" t="s">
        <v>5</v>
      </c>
      <c r="H20" s="26" t="s">
        <v>124</v>
      </c>
      <c r="I20" s="29">
        <v>45047</v>
      </c>
      <c r="J20" s="27">
        <v>1000</v>
      </c>
      <c r="K20" s="28">
        <v>0.01</v>
      </c>
      <c r="L20" s="26">
        <v>250</v>
      </c>
      <c r="M20" s="26" t="s">
        <v>3</v>
      </c>
      <c r="N20" s="26" t="s">
        <v>2</v>
      </c>
      <c r="O20" s="26">
        <v>24</v>
      </c>
      <c r="P20" s="26" t="s">
        <v>1</v>
      </c>
      <c r="Q20" s="26" t="s">
        <v>0</v>
      </c>
      <c r="R20" s="29" t="s">
        <v>0</v>
      </c>
      <c r="S20" s="27" t="s">
        <v>0</v>
      </c>
      <c r="T20" s="28" t="s">
        <v>0</v>
      </c>
      <c r="U20" s="27" t="s">
        <v>0</v>
      </c>
      <c r="V20" s="26" t="s">
        <v>0</v>
      </c>
      <c r="W20" s="26" t="s">
        <v>0</v>
      </c>
      <c r="X20" s="26" t="s">
        <v>0</v>
      </c>
    </row>
    <row r="21" spans="1:24" ht="15.75" x14ac:dyDescent="0.2">
      <c r="A21" s="78" t="s">
        <v>261</v>
      </c>
      <c r="B21" s="79" t="s">
        <v>265</v>
      </c>
      <c r="C21" s="80" t="s">
        <v>282</v>
      </c>
      <c r="D21" s="81" t="s">
        <v>8</v>
      </c>
      <c r="E21" s="81" t="s">
        <v>7</v>
      </c>
      <c r="F21" s="81" t="s">
        <v>100</v>
      </c>
      <c r="G21" s="82" t="s">
        <v>5</v>
      </c>
      <c r="H21" s="81" t="s">
        <v>269</v>
      </c>
      <c r="I21" s="83">
        <v>46111</v>
      </c>
      <c r="J21" s="84">
        <v>100</v>
      </c>
      <c r="K21" s="85">
        <v>0.01</v>
      </c>
      <c r="L21" s="81">
        <v>100</v>
      </c>
      <c r="M21" s="81" t="s">
        <v>3</v>
      </c>
      <c r="N21" s="81" t="s">
        <v>2</v>
      </c>
      <c r="O21" s="81">
        <v>24</v>
      </c>
      <c r="P21" s="81" t="s">
        <v>1</v>
      </c>
      <c r="Q21" s="81" t="s">
        <v>0</v>
      </c>
      <c r="R21" s="83" t="s">
        <v>0</v>
      </c>
      <c r="S21" s="84" t="s">
        <v>0</v>
      </c>
      <c r="T21" s="85" t="s">
        <v>0</v>
      </c>
      <c r="U21" s="84" t="s">
        <v>0</v>
      </c>
      <c r="V21" s="81" t="s">
        <v>0</v>
      </c>
      <c r="W21" s="81" t="s">
        <v>0</v>
      </c>
      <c r="X21" s="81" t="s">
        <v>0</v>
      </c>
    </row>
    <row r="22" spans="1:24" ht="15.75" x14ac:dyDescent="0.2">
      <c r="A22" s="78" t="s">
        <v>262</v>
      </c>
      <c r="B22" s="79" t="s">
        <v>266</v>
      </c>
      <c r="C22" s="80" t="s">
        <v>283</v>
      </c>
      <c r="D22" s="81" t="s">
        <v>8</v>
      </c>
      <c r="E22" s="81" t="s">
        <v>7</v>
      </c>
      <c r="F22" s="81" t="s">
        <v>100</v>
      </c>
      <c r="G22" s="82" t="s">
        <v>5</v>
      </c>
      <c r="H22" s="81" t="s">
        <v>270</v>
      </c>
      <c r="I22" s="83">
        <v>46111</v>
      </c>
      <c r="J22" s="84">
        <v>100</v>
      </c>
      <c r="K22" s="85">
        <v>0.01</v>
      </c>
      <c r="L22" s="81">
        <v>100</v>
      </c>
      <c r="M22" s="81" t="s">
        <v>3</v>
      </c>
      <c r="N22" s="81" t="s">
        <v>2</v>
      </c>
      <c r="O22" s="81">
        <v>24</v>
      </c>
      <c r="P22" s="81" t="s">
        <v>1</v>
      </c>
      <c r="Q22" s="81" t="s">
        <v>0</v>
      </c>
      <c r="R22" s="83" t="s">
        <v>0</v>
      </c>
      <c r="S22" s="84" t="s">
        <v>0</v>
      </c>
      <c r="T22" s="85" t="s">
        <v>0</v>
      </c>
      <c r="U22" s="84" t="s">
        <v>0</v>
      </c>
      <c r="V22" s="81" t="s">
        <v>0</v>
      </c>
      <c r="W22" s="81" t="s">
        <v>0</v>
      </c>
      <c r="X22" s="81" t="s">
        <v>0</v>
      </c>
    </row>
    <row r="23" spans="1:24" ht="15.75" x14ac:dyDescent="0.2">
      <c r="A23" s="78" t="s">
        <v>263</v>
      </c>
      <c r="B23" s="79" t="s">
        <v>267</v>
      </c>
      <c r="C23" s="80" t="s">
        <v>288</v>
      </c>
      <c r="D23" s="81" t="s">
        <v>8</v>
      </c>
      <c r="E23" s="81" t="s">
        <v>7</v>
      </c>
      <c r="F23" s="81" t="s">
        <v>100</v>
      </c>
      <c r="G23" s="82" t="s">
        <v>5</v>
      </c>
      <c r="H23" s="81" t="s">
        <v>271</v>
      </c>
      <c r="I23" s="83">
        <v>46111</v>
      </c>
      <c r="J23" s="84">
        <v>100</v>
      </c>
      <c r="K23" s="85">
        <v>0.01</v>
      </c>
      <c r="L23" s="81">
        <v>100</v>
      </c>
      <c r="M23" s="81" t="s">
        <v>3</v>
      </c>
      <c r="N23" s="81" t="s">
        <v>2</v>
      </c>
      <c r="O23" s="81">
        <v>24</v>
      </c>
      <c r="P23" s="81" t="s">
        <v>1</v>
      </c>
      <c r="Q23" s="81" t="s">
        <v>0</v>
      </c>
      <c r="R23" s="83" t="s">
        <v>0</v>
      </c>
      <c r="S23" s="84" t="s">
        <v>0</v>
      </c>
      <c r="T23" s="85" t="s">
        <v>0</v>
      </c>
      <c r="U23" s="84" t="s">
        <v>0</v>
      </c>
      <c r="V23" s="81" t="s">
        <v>0</v>
      </c>
      <c r="W23" s="81" t="s">
        <v>0</v>
      </c>
      <c r="X23" s="81" t="s">
        <v>0</v>
      </c>
    </row>
    <row r="24" spans="1:24" ht="15.75" x14ac:dyDescent="0.2">
      <c r="A24" s="78" t="s">
        <v>264</v>
      </c>
      <c r="B24" s="79" t="s">
        <v>268</v>
      </c>
      <c r="C24" s="80" t="s">
        <v>284</v>
      </c>
      <c r="D24" s="81" t="s">
        <v>24</v>
      </c>
      <c r="E24" s="81" t="s">
        <v>23</v>
      </c>
      <c r="F24" s="81" t="s">
        <v>100</v>
      </c>
      <c r="G24" s="82" t="s">
        <v>5</v>
      </c>
      <c r="H24" s="81" t="s">
        <v>272</v>
      </c>
      <c r="I24" s="83">
        <v>46111</v>
      </c>
      <c r="J24" s="84">
        <v>100</v>
      </c>
      <c r="K24" s="85">
        <v>0.01</v>
      </c>
      <c r="L24" s="81">
        <v>100</v>
      </c>
      <c r="M24" s="81" t="s">
        <v>3</v>
      </c>
      <c r="N24" s="81" t="s">
        <v>2</v>
      </c>
      <c r="O24" s="81">
        <v>24</v>
      </c>
      <c r="P24" s="81" t="s">
        <v>1</v>
      </c>
      <c r="Q24" s="81" t="s">
        <v>273</v>
      </c>
      <c r="R24" s="83">
        <v>46111</v>
      </c>
      <c r="S24" s="84">
        <v>100</v>
      </c>
      <c r="T24" s="85">
        <v>0.01</v>
      </c>
      <c r="U24" s="84">
        <v>1</v>
      </c>
      <c r="V24" s="81" t="s">
        <v>2</v>
      </c>
      <c r="W24" s="81">
        <v>9</v>
      </c>
      <c r="X24" s="81" t="s">
        <v>1</v>
      </c>
    </row>
    <row r="25" spans="1:24" ht="15.75" x14ac:dyDescent="0.2">
      <c r="A25" s="33" t="s">
        <v>136</v>
      </c>
      <c r="B25" s="32" t="s">
        <v>135</v>
      </c>
      <c r="C25" s="31" t="s">
        <v>134</v>
      </c>
      <c r="D25" s="26" t="s">
        <v>133</v>
      </c>
      <c r="E25" s="26" t="s">
        <v>23</v>
      </c>
      <c r="F25" s="26" t="s">
        <v>50</v>
      </c>
      <c r="G25" s="30" t="s">
        <v>5</v>
      </c>
      <c r="H25" s="26" t="s">
        <v>132</v>
      </c>
      <c r="I25" s="29">
        <v>43514</v>
      </c>
      <c r="J25" s="27">
        <v>100</v>
      </c>
      <c r="K25" s="28">
        <v>0.01</v>
      </c>
      <c r="L25" s="26">
        <v>500</v>
      </c>
      <c r="M25" s="26" t="s">
        <v>3</v>
      </c>
      <c r="N25" s="26" t="s">
        <v>2</v>
      </c>
      <c r="O25" s="26">
        <v>24</v>
      </c>
      <c r="P25" s="26" t="s">
        <v>1</v>
      </c>
      <c r="Q25" s="26" t="s">
        <v>0</v>
      </c>
      <c r="R25" s="29" t="s">
        <v>0</v>
      </c>
      <c r="S25" s="27" t="s">
        <v>0</v>
      </c>
      <c r="T25" s="28" t="s">
        <v>0</v>
      </c>
      <c r="U25" s="27" t="s">
        <v>0</v>
      </c>
      <c r="V25" s="26" t="s">
        <v>0</v>
      </c>
      <c r="W25" s="26" t="s">
        <v>0</v>
      </c>
      <c r="X25" s="26" t="s">
        <v>0</v>
      </c>
    </row>
    <row r="26" spans="1:24" ht="15.75" x14ac:dyDescent="0.2">
      <c r="A26" s="33" t="s">
        <v>119</v>
      </c>
      <c r="B26" s="32" t="s">
        <v>118</v>
      </c>
      <c r="C26" s="31" t="s">
        <v>117</v>
      </c>
      <c r="D26" s="26" t="s">
        <v>8</v>
      </c>
      <c r="E26" s="26" t="s">
        <v>7</v>
      </c>
      <c r="F26" s="26" t="s">
        <v>100</v>
      </c>
      <c r="G26" s="30" t="s">
        <v>5</v>
      </c>
      <c r="H26" s="26" t="s">
        <v>116</v>
      </c>
      <c r="I26" s="29">
        <v>43514</v>
      </c>
      <c r="J26" s="27">
        <v>1000</v>
      </c>
      <c r="K26" s="28">
        <v>0.01</v>
      </c>
      <c r="L26" s="26">
        <v>500</v>
      </c>
      <c r="M26" s="26" t="s">
        <v>3</v>
      </c>
      <c r="N26" s="26" t="s">
        <v>2</v>
      </c>
      <c r="O26" s="26">
        <v>24</v>
      </c>
      <c r="P26" s="26" t="s">
        <v>1</v>
      </c>
      <c r="Q26" s="26" t="s">
        <v>0</v>
      </c>
      <c r="R26" s="29" t="s">
        <v>0</v>
      </c>
      <c r="S26" s="27" t="s">
        <v>0</v>
      </c>
      <c r="T26" s="28" t="s">
        <v>0</v>
      </c>
      <c r="U26" s="27" t="s">
        <v>0</v>
      </c>
      <c r="V26" s="26" t="s">
        <v>0</v>
      </c>
      <c r="W26" s="26" t="s">
        <v>0</v>
      </c>
      <c r="X26" s="26" t="s">
        <v>0</v>
      </c>
    </row>
    <row r="27" spans="1:24" ht="15.75" x14ac:dyDescent="0.2">
      <c r="A27" s="33" t="s">
        <v>115</v>
      </c>
      <c r="B27" s="32" t="s">
        <v>114</v>
      </c>
      <c r="C27" s="31" t="s">
        <v>113</v>
      </c>
      <c r="D27" s="26" t="s">
        <v>8</v>
      </c>
      <c r="E27" s="26" t="s">
        <v>7</v>
      </c>
      <c r="F27" s="26" t="s">
        <v>100</v>
      </c>
      <c r="G27" s="30" t="s">
        <v>5</v>
      </c>
      <c r="H27" s="26" t="s">
        <v>112</v>
      </c>
      <c r="I27" s="29">
        <v>43514</v>
      </c>
      <c r="J27" s="27">
        <v>1000</v>
      </c>
      <c r="K27" s="28">
        <v>0.01</v>
      </c>
      <c r="L27" s="26">
        <v>500</v>
      </c>
      <c r="M27" s="26" t="s">
        <v>3</v>
      </c>
      <c r="N27" s="26" t="s">
        <v>2</v>
      </c>
      <c r="O27" s="26">
        <v>24</v>
      </c>
      <c r="P27" s="26" t="s">
        <v>1</v>
      </c>
      <c r="Q27" s="26" t="s">
        <v>0</v>
      </c>
      <c r="R27" s="29" t="s">
        <v>0</v>
      </c>
      <c r="S27" s="27" t="s">
        <v>0</v>
      </c>
      <c r="T27" s="28" t="s">
        <v>0</v>
      </c>
      <c r="U27" s="27" t="s">
        <v>0</v>
      </c>
      <c r="V27" s="26" t="s">
        <v>0</v>
      </c>
      <c r="W27" s="26" t="s">
        <v>0</v>
      </c>
      <c r="X27" s="26" t="s">
        <v>0</v>
      </c>
    </row>
    <row r="28" spans="1:24" ht="15.75" x14ac:dyDescent="0.2">
      <c r="A28" s="33" t="s">
        <v>111</v>
      </c>
      <c r="B28" s="32" t="s">
        <v>110</v>
      </c>
      <c r="C28" s="31" t="s">
        <v>109</v>
      </c>
      <c r="D28" s="26" t="s">
        <v>8</v>
      </c>
      <c r="E28" s="26" t="s">
        <v>7</v>
      </c>
      <c r="F28" s="26" t="s">
        <v>100</v>
      </c>
      <c r="G28" s="30" t="s">
        <v>5</v>
      </c>
      <c r="H28" s="26" t="s">
        <v>108</v>
      </c>
      <c r="I28" s="29">
        <v>43514</v>
      </c>
      <c r="J28" s="27">
        <v>1000</v>
      </c>
      <c r="K28" s="28">
        <v>0.01</v>
      </c>
      <c r="L28" s="26">
        <v>500</v>
      </c>
      <c r="M28" s="26" t="s">
        <v>3</v>
      </c>
      <c r="N28" s="26" t="s">
        <v>2</v>
      </c>
      <c r="O28" s="26">
        <v>24</v>
      </c>
      <c r="P28" s="26" t="s">
        <v>1</v>
      </c>
      <c r="Q28" s="26" t="s">
        <v>0</v>
      </c>
      <c r="R28" s="29" t="s">
        <v>0</v>
      </c>
      <c r="S28" s="27" t="s">
        <v>0</v>
      </c>
      <c r="T28" s="28" t="s">
        <v>0</v>
      </c>
      <c r="U28" s="27" t="s">
        <v>0</v>
      </c>
      <c r="V28" s="26" t="s">
        <v>0</v>
      </c>
      <c r="W28" s="26" t="s">
        <v>0</v>
      </c>
      <c r="X28" s="26" t="s">
        <v>0</v>
      </c>
    </row>
    <row r="29" spans="1:24" ht="15.75" x14ac:dyDescent="0.2">
      <c r="A29" s="33" t="s">
        <v>107</v>
      </c>
      <c r="B29" s="32" t="s">
        <v>106</v>
      </c>
      <c r="C29" s="31" t="s">
        <v>105</v>
      </c>
      <c r="D29" s="26" t="s">
        <v>8</v>
      </c>
      <c r="E29" s="26" t="s">
        <v>7</v>
      </c>
      <c r="F29" s="26" t="s">
        <v>100</v>
      </c>
      <c r="G29" s="30" t="s">
        <v>5</v>
      </c>
      <c r="H29" s="26" t="s">
        <v>104</v>
      </c>
      <c r="I29" s="29">
        <v>43514</v>
      </c>
      <c r="J29" s="27">
        <v>1000</v>
      </c>
      <c r="K29" s="28">
        <v>0.01</v>
      </c>
      <c r="L29" s="26">
        <v>500</v>
      </c>
      <c r="M29" s="26" t="s">
        <v>3</v>
      </c>
      <c r="N29" s="26" t="s">
        <v>2</v>
      </c>
      <c r="O29" s="26">
        <v>24</v>
      </c>
      <c r="P29" s="26" t="s">
        <v>1</v>
      </c>
      <c r="Q29" s="26" t="s">
        <v>0</v>
      </c>
      <c r="R29" s="29" t="s">
        <v>0</v>
      </c>
      <c r="S29" s="27" t="s">
        <v>0</v>
      </c>
      <c r="T29" s="28" t="s">
        <v>0</v>
      </c>
      <c r="U29" s="27" t="s">
        <v>0</v>
      </c>
      <c r="V29" s="26" t="s">
        <v>0</v>
      </c>
      <c r="W29" s="26" t="s">
        <v>0</v>
      </c>
      <c r="X29" s="26" t="s">
        <v>0</v>
      </c>
    </row>
    <row r="30" spans="1:24" ht="15.75" x14ac:dyDescent="0.2">
      <c r="A30" s="33" t="s">
        <v>103</v>
      </c>
      <c r="B30" s="32" t="s">
        <v>102</v>
      </c>
      <c r="C30" s="31" t="s">
        <v>101</v>
      </c>
      <c r="D30" s="26" t="s">
        <v>8</v>
      </c>
      <c r="E30" s="26" t="s">
        <v>7</v>
      </c>
      <c r="F30" s="26" t="s">
        <v>100</v>
      </c>
      <c r="G30" s="30" t="s">
        <v>5</v>
      </c>
      <c r="H30" s="26" t="s">
        <v>99</v>
      </c>
      <c r="I30" s="29">
        <v>43514</v>
      </c>
      <c r="J30" s="27">
        <v>1000</v>
      </c>
      <c r="K30" s="28">
        <v>0.01</v>
      </c>
      <c r="L30" s="26">
        <v>500</v>
      </c>
      <c r="M30" s="26" t="s">
        <v>3</v>
      </c>
      <c r="N30" s="26" t="s">
        <v>2</v>
      </c>
      <c r="O30" s="26">
        <v>24</v>
      </c>
      <c r="P30" s="26" t="s">
        <v>1</v>
      </c>
      <c r="Q30" s="26" t="s">
        <v>0</v>
      </c>
      <c r="R30" s="29" t="s">
        <v>0</v>
      </c>
      <c r="S30" s="27" t="s">
        <v>0</v>
      </c>
      <c r="T30" s="28" t="s">
        <v>0</v>
      </c>
      <c r="U30" s="27" t="s">
        <v>0</v>
      </c>
      <c r="V30" s="26" t="s">
        <v>0</v>
      </c>
      <c r="W30" s="26" t="s">
        <v>0</v>
      </c>
      <c r="X30" s="26" t="s">
        <v>0</v>
      </c>
    </row>
    <row r="31" spans="1:24" ht="15.75" x14ac:dyDescent="0.2">
      <c r="A31" s="78" t="s">
        <v>277</v>
      </c>
      <c r="B31" s="79" t="s">
        <v>278</v>
      </c>
      <c r="C31" s="80" t="s">
        <v>280</v>
      </c>
      <c r="D31" s="81" t="s">
        <v>8</v>
      </c>
      <c r="E31" s="81" t="s">
        <v>7</v>
      </c>
      <c r="F31" s="81" t="s">
        <v>100</v>
      </c>
      <c r="G31" s="82" t="s">
        <v>5</v>
      </c>
      <c r="H31" s="81" t="s">
        <v>279</v>
      </c>
      <c r="I31" s="83">
        <v>46111</v>
      </c>
      <c r="J31" s="84">
        <v>100</v>
      </c>
      <c r="K31" s="85">
        <v>0.01</v>
      </c>
      <c r="L31" s="81">
        <v>100</v>
      </c>
      <c r="M31" s="81" t="s">
        <v>3</v>
      </c>
      <c r="N31" s="81" t="s">
        <v>2</v>
      </c>
      <c r="O31" s="81">
        <v>24</v>
      </c>
      <c r="P31" s="81" t="s">
        <v>1</v>
      </c>
      <c r="Q31" s="81" t="s">
        <v>0</v>
      </c>
      <c r="R31" s="83" t="s">
        <v>0</v>
      </c>
      <c r="S31" s="84" t="s">
        <v>0</v>
      </c>
      <c r="T31" s="85" t="s">
        <v>0</v>
      </c>
      <c r="U31" s="84" t="s">
        <v>0</v>
      </c>
      <c r="V31" s="81" t="s">
        <v>0</v>
      </c>
      <c r="W31" s="81" t="s">
        <v>0</v>
      </c>
      <c r="X31" s="81" t="s">
        <v>0</v>
      </c>
    </row>
    <row r="32" spans="1:24" ht="15.75" x14ac:dyDescent="0.2">
      <c r="A32" s="25" t="s">
        <v>211</v>
      </c>
      <c r="B32" s="14" t="s">
        <v>210</v>
      </c>
      <c r="C32" s="43" t="s">
        <v>209</v>
      </c>
      <c r="D32" s="42" t="s">
        <v>24</v>
      </c>
      <c r="E32" s="42" t="s">
        <v>23</v>
      </c>
      <c r="F32" s="42" t="s">
        <v>100</v>
      </c>
      <c r="G32" s="40" t="s">
        <v>5</v>
      </c>
      <c r="H32" s="39" t="s">
        <v>208</v>
      </c>
      <c r="I32" s="37">
        <v>40517</v>
      </c>
      <c r="J32" s="35">
        <v>100</v>
      </c>
      <c r="K32" s="36">
        <v>0.01</v>
      </c>
      <c r="L32" s="34">
        <v>100</v>
      </c>
      <c r="M32" s="34" t="s">
        <v>21</v>
      </c>
      <c r="N32" s="34" t="s">
        <v>199</v>
      </c>
      <c r="O32" s="34">
        <v>24</v>
      </c>
      <c r="P32" s="34" t="s">
        <v>1</v>
      </c>
      <c r="Q32" s="42" t="s">
        <v>0</v>
      </c>
      <c r="R32" s="37" t="s">
        <v>0</v>
      </c>
      <c r="S32" s="35" t="s">
        <v>0</v>
      </c>
      <c r="T32" s="36" t="s">
        <v>0</v>
      </c>
      <c r="U32" s="35" t="s">
        <v>0</v>
      </c>
      <c r="V32" s="34" t="s">
        <v>0</v>
      </c>
      <c r="W32" s="34" t="s">
        <v>0</v>
      </c>
      <c r="X32" s="34" t="s">
        <v>0</v>
      </c>
    </row>
    <row r="33" spans="1:24" ht="15.75" x14ac:dyDescent="0.2">
      <c r="A33" s="25" t="s">
        <v>207</v>
      </c>
      <c r="B33" s="14" t="s">
        <v>206</v>
      </c>
      <c r="C33" s="41" t="s">
        <v>205</v>
      </c>
      <c r="D33" s="38" t="s">
        <v>24</v>
      </c>
      <c r="E33" s="38" t="s">
        <v>23</v>
      </c>
      <c r="F33" s="42" t="s">
        <v>100</v>
      </c>
      <c r="G33" s="40" t="s">
        <v>5</v>
      </c>
      <c r="H33" s="39" t="s">
        <v>204</v>
      </c>
      <c r="I33" s="37">
        <v>40517</v>
      </c>
      <c r="J33" s="35">
        <v>100</v>
      </c>
      <c r="K33" s="36">
        <v>0.01</v>
      </c>
      <c r="L33" s="34">
        <v>100</v>
      </c>
      <c r="M33" s="34" t="s">
        <v>21</v>
      </c>
      <c r="N33" s="34" t="s">
        <v>199</v>
      </c>
      <c r="O33" s="34">
        <v>24</v>
      </c>
      <c r="P33" s="34" t="s">
        <v>1</v>
      </c>
      <c r="Q33" s="38" t="s">
        <v>0</v>
      </c>
      <c r="R33" s="37" t="s">
        <v>0</v>
      </c>
      <c r="S33" s="35" t="s">
        <v>0</v>
      </c>
      <c r="T33" s="36" t="s">
        <v>0</v>
      </c>
      <c r="U33" s="35" t="s">
        <v>0</v>
      </c>
      <c r="V33" s="34" t="s">
        <v>0</v>
      </c>
      <c r="W33" s="34" t="s">
        <v>0</v>
      </c>
      <c r="X33" s="34" t="s">
        <v>0</v>
      </c>
    </row>
    <row r="34" spans="1:24" ht="15.75" x14ac:dyDescent="0.2">
      <c r="A34" s="25" t="s">
        <v>203</v>
      </c>
      <c r="B34" s="14" t="s">
        <v>202</v>
      </c>
      <c r="C34" s="41" t="s">
        <v>201</v>
      </c>
      <c r="D34" s="38" t="s">
        <v>24</v>
      </c>
      <c r="E34" s="38" t="s">
        <v>23</v>
      </c>
      <c r="F34" s="42" t="s">
        <v>100</v>
      </c>
      <c r="G34" s="40" t="s">
        <v>5</v>
      </c>
      <c r="H34" s="39" t="s">
        <v>200</v>
      </c>
      <c r="I34" s="37">
        <v>40517</v>
      </c>
      <c r="J34" s="35">
        <v>100</v>
      </c>
      <c r="K34" s="36">
        <v>0.01</v>
      </c>
      <c r="L34" s="34">
        <v>100</v>
      </c>
      <c r="M34" s="34" t="s">
        <v>21</v>
      </c>
      <c r="N34" s="34" t="s">
        <v>199</v>
      </c>
      <c r="O34" s="34">
        <v>24</v>
      </c>
      <c r="P34" s="34" t="s">
        <v>1</v>
      </c>
      <c r="Q34" s="38" t="s">
        <v>0</v>
      </c>
      <c r="R34" s="37" t="s">
        <v>0</v>
      </c>
      <c r="S34" s="35" t="s">
        <v>0</v>
      </c>
      <c r="T34" s="36" t="s">
        <v>0</v>
      </c>
      <c r="U34" s="35" t="s">
        <v>0</v>
      </c>
      <c r="V34" s="34" t="s">
        <v>0</v>
      </c>
      <c r="W34" s="34" t="s">
        <v>0</v>
      </c>
      <c r="X34" s="34" t="s">
        <v>0</v>
      </c>
    </row>
    <row r="35" spans="1:24" ht="15.75" x14ac:dyDescent="0.2">
      <c r="A35" s="25" t="s">
        <v>198</v>
      </c>
      <c r="B35" s="14" t="s">
        <v>197</v>
      </c>
      <c r="C35" s="41" t="s">
        <v>196</v>
      </c>
      <c r="D35" s="38" t="s">
        <v>24</v>
      </c>
      <c r="E35" s="38" t="s">
        <v>23</v>
      </c>
      <c r="F35" s="38" t="s">
        <v>50</v>
      </c>
      <c r="G35" s="40" t="s">
        <v>5</v>
      </c>
      <c r="H35" s="39" t="s">
        <v>0</v>
      </c>
      <c r="I35" s="37" t="s">
        <v>0</v>
      </c>
      <c r="J35" s="35" t="s">
        <v>0</v>
      </c>
      <c r="K35" s="36" t="s">
        <v>0</v>
      </c>
      <c r="L35" s="34" t="s">
        <v>0</v>
      </c>
      <c r="M35" s="34" t="s">
        <v>0</v>
      </c>
      <c r="N35" s="34" t="s">
        <v>0</v>
      </c>
      <c r="O35" s="34" t="s">
        <v>0</v>
      </c>
      <c r="P35" s="34" t="s">
        <v>0</v>
      </c>
      <c r="Q35" s="38" t="s">
        <v>195</v>
      </c>
      <c r="R35" s="37">
        <v>42786</v>
      </c>
      <c r="S35" s="35">
        <v>1000</v>
      </c>
      <c r="T35" s="36">
        <v>0.01</v>
      </c>
      <c r="U35" s="35">
        <v>100</v>
      </c>
      <c r="V35" s="34" t="s">
        <v>199</v>
      </c>
      <c r="W35" s="34">
        <v>9</v>
      </c>
      <c r="X35" s="34" t="s">
        <v>1</v>
      </c>
    </row>
    <row r="36" spans="1:24" ht="15.75" x14ac:dyDescent="0.2">
      <c r="A36" s="78" t="s">
        <v>274</v>
      </c>
      <c r="B36" s="79" t="s">
        <v>275</v>
      </c>
      <c r="C36" s="86" t="s">
        <v>281</v>
      </c>
      <c r="D36" s="87" t="s">
        <v>8</v>
      </c>
      <c r="E36" s="87" t="s">
        <v>7</v>
      </c>
      <c r="F36" s="87" t="s">
        <v>100</v>
      </c>
      <c r="G36" s="82" t="s">
        <v>5</v>
      </c>
      <c r="H36" s="88" t="s">
        <v>276</v>
      </c>
      <c r="I36" s="83">
        <v>46111</v>
      </c>
      <c r="J36" s="84">
        <v>100</v>
      </c>
      <c r="K36" s="85">
        <v>0.01</v>
      </c>
      <c r="L36" s="81">
        <v>100</v>
      </c>
      <c r="M36" s="81" t="s">
        <v>3</v>
      </c>
      <c r="N36" s="81" t="s">
        <v>199</v>
      </c>
      <c r="O36" s="81">
        <v>24</v>
      </c>
      <c r="P36" s="81" t="s">
        <v>1</v>
      </c>
      <c r="Q36" s="81" t="s">
        <v>0</v>
      </c>
      <c r="R36" s="83" t="s">
        <v>0</v>
      </c>
      <c r="S36" s="84" t="s">
        <v>0</v>
      </c>
      <c r="T36" s="85" t="s">
        <v>0</v>
      </c>
      <c r="U36" s="84" t="s">
        <v>0</v>
      </c>
      <c r="V36" s="81" t="s">
        <v>0</v>
      </c>
      <c r="W36" s="81" t="s">
        <v>0</v>
      </c>
      <c r="X36" s="81" t="s">
        <v>0</v>
      </c>
    </row>
    <row r="37" spans="1:24" ht="15.75" x14ac:dyDescent="0.2">
      <c r="A37" s="25" t="s">
        <v>249</v>
      </c>
      <c r="B37" s="14" t="s">
        <v>250</v>
      </c>
      <c r="C37" s="13" t="s">
        <v>251</v>
      </c>
      <c r="D37" s="8" t="s">
        <v>24</v>
      </c>
      <c r="E37" s="8" t="s">
        <v>23</v>
      </c>
      <c r="F37" s="8" t="s">
        <v>100</v>
      </c>
      <c r="G37" s="40" t="s">
        <v>5</v>
      </c>
      <c r="H37" s="8" t="s">
        <v>252</v>
      </c>
      <c r="I37" s="11">
        <v>45964</v>
      </c>
      <c r="J37" s="16">
        <v>100</v>
      </c>
      <c r="K37" s="10">
        <v>0.01</v>
      </c>
      <c r="L37" s="8">
        <v>500</v>
      </c>
      <c r="M37" s="8" t="s">
        <v>3</v>
      </c>
      <c r="N37" s="8" t="s">
        <v>2</v>
      </c>
      <c r="O37" s="8">
        <v>24</v>
      </c>
      <c r="P37" s="8" t="s">
        <v>1</v>
      </c>
      <c r="Q37" s="8" t="s">
        <v>0</v>
      </c>
      <c r="R37" s="11" t="s">
        <v>0</v>
      </c>
      <c r="S37" s="9" t="s">
        <v>0</v>
      </c>
      <c r="T37" s="10" t="s">
        <v>0</v>
      </c>
      <c r="U37" s="9" t="s">
        <v>0</v>
      </c>
      <c r="V37" s="8" t="s">
        <v>0</v>
      </c>
      <c r="W37" s="8" t="s">
        <v>0</v>
      </c>
      <c r="X37" s="8" t="s">
        <v>0</v>
      </c>
    </row>
    <row r="38" spans="1:24" ht="15.75" x14ac:dyDescent="0.2">
      <c r="A38" s="23" t="s">
        <v>258</v>
      </c>
      <c r="B38" s="22"/>
      <c r="C38" s="22"/>
      <c r="D38" s="18"/>
      <c r="E38" s="18"/>
      <c r="F38" s="18"/>
      <c r="G38" s="21"/>
      <c r="H38" s="18"/>
      <c r="I38" s="18"/>
      <c r="J38" s="19"/>
      <c r="K38" s="20"/>
      <c r="L38" s="18"/>
      <c r="M38" s="18"/>
      <c r="N38" s="18"/>
      <c r="O38" s="18"/>
      <c r="P38" s="18"/>
      <c r="Q38" s="18"/>
      <c r="R38" s="18"/>
      <c r="S38" s="19"/>
      <c r="T38" s="20"/>
      <c r="U38" s="19"/>
      <c r="V38" s="18"/>
      <c r="W38" s="18"/>
      <c r="X38" s="18"/>
    </row>
    <row r="39" spans="1:24" ht="15.75" x14ac:dyDescent="0.2">
      <c r="A39" s="25" t="s">
        <v>98</v>
      </c>
      <c r="B39" s="14" t="s">
        <v>97</v>
      </c>
      <c r="C39" s="13" t="s">
        <v>96</v>
      </c>
      <c r="D39" s="8" t="s">
        <v>8</v>
      </c>
      <c r="E39" s="8" t="s">
        <v>7</v>
      </c>
      <c r="F39" s="8" t="s">
        <v>50</v>
      </c>
      <c r="G39" s="12" t="s">
        <v>5</v>
      </c>
      <c r="H39" s="8" t="s">
        <v>95</v>
      </c>
      <c r="I39" s="11">
        <v>44670</v>
      </c>
      <c r="J39" s="9">
        <v>1000</v>
      </c>
      <c r="K39" s="10">
        <v>0.01</v>
      </c>
      <c r="L39" s="8">
        <v>500</v>
      </c>
      <c r="M39" s="8" t="s">
        <v>3</v>
      </c>
      <c r="N39" s="8" t="s">
        <v>2</v>
      </c>
      <c r="O39" s="8">
        <v>24</v>
      </c>
      <c r="P39" s="8" t="s">
        <v>1</v>
      </c>
      <c r="Q39" s="8" t="s">
        <v>0</v>
      </c>
      <c r="R39" s="11" t="s">
        <v>0</v>
      </c>
      <c r="S39" s="9" t="s">
        <v>0</v>
      </c>
      <c r="T39" s="10" t="s">
        <v>0</v>
      </c>
      <c r="U39" s="9" t="s">
        <v>0</v>
      </c>
      <c r="V39" s="8" t="s">
        <v>0</v>
      </c>
      <c r="W39" s="8" t="s">
        <v>0</v>
      </c>
      <c r="X39" s="8" t="s">
        <v>0</v>
      </c>
    </row>
    <row r="40" spans="1:24" ht="15.75" x14ac:dyDescent="0.2">
      <c r="A40" s="25" t="s">
        <v>94</v>
      </c>
      <c r="B40" s="14" t="s">
        <v>93</v>
      </c>
      <c r="C40" s="13" t="s">
        <v>92</v>
      </c>
      <c r="D40" s="8" t="s">
        <v>24</v>
      </c>
      <c r="E40" s="8" t="s">
        <v>23</v>
      </c>
      <c r="F40" s="8" t="s">
        <v>50</v>
      </c>
      <c r="G40" s="12" t="s">
        <v>5</v>
      </c>
      <c r="H40" s="8" t="s">
        <v>91</v>
      </c>
      <c r="I40" s="11">
        <v>44670</v>
      </c>
      <c r="J40" s="9">
        <v>1000</v>
      </c>
      <c r="K40" s="10">
        <v>0.01</v>
      </c>
      <c r="L40" s="8">
        <v>500</v>
      </c>
      <c r="M40" s="8" t="s">
        <v>3</v>
      </c>
      <c r="N40" s="8" t="s">
        <v>2</v>
      </c>
      <c r="O40" s="8">
        <v>24</v>
      </c>
      <c r="P40" s="8" t="s">
        <v>1</v>
      </c>
      <c r="Q40" s="8" t="s">
        <v>0</v>
      </c>
      <c r="R40" s="11" t="s">
        <v>0</v>
      </c>
      <c r="S40" s="9" t="s">
        <v>0</v>
      </c>
      <c r="T40" s="10" t="s">
        <v>0</v>
      </c>
      <c r="U40" s="9" t="s">
        <v>0</v>
      </c>
      <c r="V40" s="8" t="s">
        <v>0</v>
      </c>
      <c r="W40" s="8" t="s">
        <v>0</v>
      </c>
      <c r="X40" s="8" t="s">
        <v>0</v>
      </c>
    </row>
    <row r="41" spans="1:24" ht="15.75" x14ac:dyDescent="0.2">
      <c r="A41" s="25" t="s">
        <v>90</v>
      </c>
      <c r="B41" s="14" t="s">
        <v>89</v>
      </c>
      <c r="C41" s="13" t="s">
        <v>88</v>
      </c>
      <c r="D41" s="8" t="s">
        <v>8</v>
      </c>
      <c r="E41" s="8" t="s">
        <v>7</v>
      </c>
      <c r="F41" s="8" t="s">
        <v>50</v>
      </c>
      <c r="G41" s="12" t="s">
        <v>5</v>
      </c>
      <c r="H41" s="8" t="s">
        <v>87</v>
      </c>
      <c r="I41" s="11">
        <v>44670</v>
      </c>
      <c r="J41" s="9">
        <v>1000</v>
      </c>
      <c r="K41" s="10">
        <v>0.01</v>
      </c>
      <c r="L41" s="8">
        <v>500</v>
      </c>
      <c r="M41" s="8" t="s">
        <v>3</v>
      </c>
      <c r="N41" s="8" t="s">
        <v>2</v>
      </c>
      <c r="O41" s="8">
        <v>24</v>
      </c>
      <c r="P41" s="8" t="s">
        <v>1</v>
      </c>
      <c r="Q41" s="8" t="s">
        <v>0</v>
      </c>
      <c r="R41" s="11" t="s">
        <v>0</v>
      </c>
      <c r="S41" s="9" t="s">
        <v>0</v>
      </c>
      <c r="T41" s="10" t="s">
        <v>0</v>
      </c>
      <c r="U41" s="9" t="s">
        <v>0</v>
      </c>
      <c r="V41" s="8" t="s">
        <v>0</v>
      </c>
      <c r="W41" s="8" t="s">
        <v>0</v>
      </c>
      <c r="X41" s="8" t="s">
        <v>0</v>
      </c>
    </row>
    <row r="42" spans="1:24" ht="15.75" x14ac:dyDescent="0.2">
      <c r="A42" s="25" t="s">
        <v>86</v>
      </c>
      <c r="B42" s="14" t="s">
        <v>85</v>
      </c>
      <c r="C42" s="13" t="s">
        <v>84</v>
      </c>
      <c r="D42" s="8" t="s">
        <v>8</v>
      </c>
      <c r="E42" s="8" t="s">
        <v>7</v>
      </c>
      <c r="F42" s="8" t="s">
        <v>50</v>
      </c>
      <c r="G42" s="12" t="s">
        <v>5</v>
      </c>
      <c r="H42" s="8" t="s">
        <v>83</v>
      </c>
      <c r="I42" s="11">
        <v>44670</v>
      </c>
      <c r="J42" s="9">
        <v>1000</v>
      </c>
      <c r="K42" s="10">
        <v>0.01</v>
      </c>
      <c r="L42" s="8">
        <v>500</v>
      </c>
      <c r="M42" s="8" t="s">
        <v>3</v>
      </c>
      <c r="N42" s="8" t="s">
        <v>2</v>
      </c>
      <c r="O42" s="8">
        <v>24</v>
      </c>
      <c r="P42" s="8" t="s">
        <v>1</v>
      </c>
      <c r="Q42" s="8" t="s">
        <v>0</v>
      </c>
      <c r="R42" s="11" t="s">
        <v>0</v>
      </c>
      <c r="S42" s="9" t="s">
        <v>0</v>
      </c>
      <c r="T42" s="10" t="s">
        <v>0</v>
      </c>
      <c r="U42" s="9" t="s">
        <v>0</v>
      </c>
      <c r="V42" s="8" t="s">
        <v>0</v>
      </c>
      <c r="W42" s="8" t="s">
        <v>0</v>
      </c>
      <c r="X42" s="8" t="s">
        <v>0</v>
      </c>
    </row>
    <row r="43" spans="1:24" ht="15.75" x14ac:dyDescent="0.2">
      <c r="A43" s="23" t="s">
        <v>259</v>
      </c>
      <c r="B43" s="22"/>
      <c r="C43" s="22"/>
      <c r="D43" s="18"/>
      <c r="E43" s="18"/>
      <c r="F43" s="18"/>
      <c r="G43" s="21"/>
      <c r="H43" s="18"/>
      <c r="I43" s="18"/>
      <c r="J43" s="19"/>
      <c r="K43" s="20"/>
      <c r="L43" s="18"/>
      <c r="M43" s="18"/>
      <c r="N43" s="18"/>
      <c r="O43" s="18"/>
      <c r="P43" s="18"/>
      <c r="Q43" s="18"/>
      <c r="R43" s="18"/>
      <c r="S43" s="19"/>
      <c r="T43" s="20"/>
      <c r="U43" s="19"/>
      <c r="V43" s="18"/>
      <c r="W43" s="18"/>
      <c r="X43" s="18"/>
    </row>
    <row r="44" spans="1:24" ht="15.75" x14ac:dyDescent="0.2">
      <c r="A44" s="25" t="s">
        <v>82</v>
      </c>
      <c r="B44" s="14" t="s">
        <v>81</v>
      </c>
      <c r="C44" s="13" t="s">
        <v>80</v>
      </c>
      <c r="D44" s="8" t="s">
        <v>8</v>
      </c>
      <c r="E44" s="8" t="s">
        <v>7</v>
      </c>
      <c r="F44" s="8" t="s">
        <v>50</v>
      </c>
      <c r="G44" s="12" t="s">
        <v>5</v>
      </c>
      <c r="H44" s="8" t="s">
        <v>79</v>
      </c>
      <c r="I44" s="11">
        <v>43059</v>
      </c>
      <c r="J44" s="9">
        <v>100</v>
      </c>
      <c r="K44" s="10">
        <v>0.01</v>
      </c>
      <c r="L44" s="8">
        <v>100</v>
      </c>
      <c r="M44" s="8" t="s">
        <v>70</v>
      </c>
      <c r="N44" s="8" t="s">
        <v>2</v>
      </c>
      <c r="O44" s="8">
        <v>36</v>
      </c>
      <c r="P44" s="8" t="s">
        <v>1</v>
      </c>
      <c r="Q44" s="8" t="s">
        <v>0</v>
      </c>
      <c r="R44" s="11" t="s">
        <v>0</v>
      </c>
      <c r="S44" s="9" t="s">
        <v>0</v>
      </c>
      <c r="T44" s="10" t="s">
        <v>0</v>
      </c>
      <c r="U44" s="9" t="s">
        <v>0</v>
      </c>
      <c r="V44" s="8" t="s">
        <v>0</v>
      </c>
      <c r="W44" s="8" t="s">
        <v>0</v>
      </c>
      <c r="X44" s="8" t="s">
        <v>0</v>
      </c>
    </row>
    <row r="45" spans="1:24" ht="15.75" x14ac:dyDescent="0.2">
      <c r="A45" s="25" t="s">
        <v>78</v>
      </c>
      <c r="B45" s="14" t="s">
        <v>77</v>
      </c>
      <c r="C45" s="13" t="s">
        <v>76</v>
      </c>
      <c r="D45" s="8" t="s">
        <v>8</v>
      </c>
      <c r="E45" s="8" t="s">
        <v>7</v>
      </c>
      <c r="F45" s="8" t="s">
        <v>50</v>
      </c>
      <c r="G45" s="12" t="s">
        <v>5</v>
      </c>
      <c r="H45" s="8" t="s">
        <v>75</v>
      </c>
      <c r="I45" s="11">
        <v>43059</v>
      </c>
      <c r="J45" s="9">
        <v>100</v>
      </c>
      <c r="K45" s="10">
        <v>0.01</v>
      </c>
      <c r="L45" s="8">
        <v>100</v>
      </c>
      <c r="M45" s="8" t="s">
        <v>70</v>
      </c>
      <c r="N45" s="8" t="s">
        <v>2</v>
      </c>
      <c r="O45" s="8">
        <v>36</v>
      </c>
      <c r="P45" s="8" t="s">
        <v>1</v>
      </c>
      <c r="Q45" s="8" t="s">
        <v>0</v>
      </c>
      <c r="R45" s="11" t="s">
        <v>0</v>
      </c>
      <c r="S45" s="9" t="s">
        <v>0</v>
      </c>
      <c r="T45" s="10" t="s">
        <v>0</v>
      </c>
      <c r="U45" s="9" t="s">
        <v>0</v>
      </c>
      <c r="V45" s="8" t="s">
        <v>0</v>
      </c>
      <c r="W45" s="8" t="s">
        <v>0</v>
      </c>
      <c r="X45" s="8" t="s">
        <v>0</v>
      </c>
    </row>
    <row r="46" spans="1:24" ht="15.75" x14ac:dyDescent="0.2">
      <c r="A46" s="25" t="s">
        <v>74</v>
      </c>
      <c r="B46" s="14" t="s">
        <v>73</v>
      </c>
      <c r="C46" s="13" t="s">
        <v>72</v>
      </c>
      <c r="D46" s="8" t="s">
        <v>8</v>
      </c>
      <c r="E46" s="8" t="s">
        <v>7</v>
      </c>
      <c r="F46" s="8" t="s">
        <v>50</v>
      </c>
      <c r="G46" s="12" t="s">
        <v>5</v>
      </c>
      <c r="H46" s="8" t="s">
        <v>71</v>
      </c>
      <c r="I46" s="11">
        <v>43059</v>
      </c>
      <c r="J46" s="9">
        <v>100</v>
      </c>
      <c r="K46" s="10">
        <v>0.01</v>
      </c>
      <c r="L46" s="8">
        <v>100</v>
      </c>
      <c r="M46" s="8" t="s">
        <v>70</v>
      </c>
      <c r="N46" s="8" t="s">
        <v>2</v>
      </c>
      <c r="O46" s="8">
        <v>36</v>
      </c>
      <c r="P46" s="8" t="s">
        <v>1</v>
      </c>
      <c r="Q46" s="8" t="s">
        <v>0</v>
      </c>
      <c r="R46" s="11" t="s">
        <v>0</v>
      </c>
      <c r="S46" s="9" t="s">
        <v>0</v>
      </c>
      <c r="T46" s="10" t="s">
        <v>0</v>
      </c>
      <c r="U46" s="9" t="s">
        <v>0</v>
      </c>
      <c r="V46" s="8" t="s">
        <v>0</v>
      </c>
      <c r="W46" s="8" t="s">
        <v>0</v>
      </c>
      <c r="X46" s="8" t="s">
        <v>0</v>
      </c>
    </row>
    <row r="47" spans="1:24" ht="15.75" x14ac:dyDescent="0.2">
      <c r="A47" s="25" t="s">
        <v>69</v>
      </c>
      <c r="B47" s="14" t="s">
        <v>68</v>
      </c>
      <c r="C47" s="13" t="s">
        <v>67</v>
      </c>
      <c r="D47" s="8" t="s">
        <v>8</v>
      </c>
      <c r="E47" s="8" t="s">
        <v>23</v>
      </c>
      <c r="F47" s="8" t="s">
        <v>50</v>
      </c>
      <c r="G47" s="12" t="s">
        <v>5</v>
      </c>
      <c r="H47" s="8" t="s">
        <v>66</v>
      </c>
      <c r="I47" s="11">
        <v>43808</v>
      </c>
      <c r="J47" s="9">
        <v>100</v>
      </c>
      <c r="K47" s="10">
        <v>0.01</v>
      </c>
      <c r="L47" s="8">
        <v>100</v>
      </c>
      <c r="M47" s="8" t="s">
        <v>21</v>
      </c>
      <c r="N47" s="8" t="s">
        <v>2</v>
      </c>
      <c r="O47" s="8">
        <v>12</v>
      </c>
      <c r="P47" s="8" t="s">
        <v>1</v>
      </c>
      <c r="Q47" s="8" t="s">
        <v>0</v>
      </c>
      <c r="R47" s="11" t="s">
        <v>0</v>
      </c>
      <c r="S47" s="9" t="s">
        <v>0</v>
      </c>
      <c r="T47" s="10" t="s">
        <v>0</v>
      </c>
      <c r="U47" s="9" t="s">
        <v>0</v>
      </c>
      <c r="V47" s="8" t="s">
        <v>0</v>
      </c>
      <c r="W47" s="8" t="s">
        <v>0</v>
      </c>
      <c r="X47" s="8" t="s">
        <v>0</v>
      </c>
    </row>
    <row r="48" spans="1:24" ht="15.75" x14ac:dyDescent="0.2">
      <c r="A48" s="25" t="s">
        <v>65</v>
      </c>
      <c r="B48" s="14" t="s">
        <v>64</v>
      </c>
      <c r="C48" s="13" t="s">
        <v>63</v>
      </c>
      <c r="D48" s="8" t="s">
        <v>8</v>
      </c>
      <c r="E48" s="8" t="s">
        <v>23</v>
      </c>
      <c r="F48" s="8" t="s">
        <v>50</v>
      </c>
      <c r="G48" s="12" t="s">
        <v>5</v>
      </c>
      <c r="H48" s="8" t="s">
        <v>62</v>
      </c>
      <c r="I48" s="11">
        <v>43808</v>
      </c>
      <c r="J48" s="9">
        <v>100</v>
      </c>
      <c r="K48" s="10">
        <v>0.01</v>
      </c>
      <c r="L48" s="8">
        <v>100</v>
      </c>
      <c r="M48" s="8" t="s">
        <v>21</v>
      </c>
      <c r="N48" s="8" t="s">
        <v>2</v>
      </c>
      <c r="O48" s="8">
        <v>12</v>
      </c>
      <c r="P48" s="8" t="s">
        <v>1</v>
      </c>
      <c r="Q48" s="8" t="s">
        <v>0</v>
      </c>
      <c r="R48" s="11" t="s">
        <v>0</v>
      </c>
      <c r="S48" s="9" t="s">
        <v>0</v>
      </c>
      <c r="T48" s="10" t="s">
        <v>0</v>
      </c>
      <c r="U48" s="9" t="s">
        <v>0</v>
      </c>
      <c r="V48" s="8" t="s">
        <v>0</v>
      </c>
      <c r="W48" s="8" t="s">
        <v>0</v>
      </c>
      <c r="X48" s="8" t="s">
        <v>0</v>
      </c>
    </row>
    <row r="49" spans="1:24" ht="15.75" x14ac:dyDescent="0.2">
      <c r="A49" s="25" t="s">
        <v>61</v>
      </c>
      <c r="B49" s="14" t="s">
        <v>60</v>
      </c>
      <c r="C49" s="13" t="s">
        <v>59</v>
      </c>
      <c r="D49" s="8" t="s">
        <v>8</v>
      </c>
      <c r="E49" s="8" t="s">
        <v>7</v>
      </c>
      <c r="F49" s="8" t="s">
        <v>50</v>
      </c>
      <c r="G49" s="12" t="s">
        <v>5</v>
      </c>
      <c r="H49" s="8" t="s">
        <v>58</v>
      </c>
      <c r="I49" s="11">
        <v>45170</v>
      </c>
      <c r="J49" s="9">
        <v>100</v>
      </c>
      <c r="K49" s="10">
        <v>0.01</v>
      </c>
      <c r="L49" s="8">
        <v>100</v>
      </c>
      <c r="M49" s="8" t="s">
        <v>21</v>
      </c>
      <c r="N49" s="8" t="s">
        <v>2</v>
      </c>
      <c r="O49" s="8">
        <v>12</v>
      </c>
      <c r="P49" s="8" t="s">
        <v>1</v>
      </c>
      <c r="Q49" s="8" t="s">
        <v>0</v>
      </c>
      <c r="R49" s="11" t="s">
        <v>0</v>
      </c>
      <c r="S49" s="9" t="s">
        <v>0</v>
      </c>
      <c r="T49" s="10" t="s">
        <v>0</v>
      </c>
      <c r="U49" s="9" t="s">
        <v>0</v>
      </c>
      <c r="V49" s="8" t="s">
        <v>0</v>
      </c>
      <c r="W49" s="8" t="s">
        <v>0</v>
      </c>
      <c r="X49" s="8" t="s">
        <v>0</v>
      </c>
    </row>
    <row r="50" spans="1:24" ht="15.75" x14ac:dyDescent="0.2">
      <c r="A50" s="25" t="s">
        <v>57</v>
      </c>
      <c r="B50" s="14" t="s">
        <v>56</v>
      </c>
      <c r="C50" s="13" t="s">
        <v>55</v>
      </c>
      <c r="D50" s="8" t="s">
        <v>8</v>
      </c>
      <c r="E50" s="8" t="s">
        <v>7</v>
      </c>
      <c r="F50" s="8" t="s">
        <v>50</v>
      </c>
      <c r="G50" s="12" t="s">
        <v>5</v>
      </c>
      <c r="H50" s="8" t="s">
        <v>54</v>
      </c>
      <c r="I50" s="11">
        <v>45170</v>
      </c>
      <c r="J50" s="9">
        <v>100</v>
      </c>
      <c r="K50" s="10">
        <v>0.01</v>
      </c>
      <c r="L50" s="8">
        <v>100</v>
      </c>
      <c r="M50" s="8" t="s">
        <v>21</v>
      </c>
      <c r="N50" s="8" t="s">
        <v>2</v>
      </c>
      <c r="O50" s="8">
        <v>12</v>
      </c>
      <c r="P50" s="8" t="s">
        <v>1</v>
      </c>
      <c r="Q50" s="8" t="s">
        <v>0</v>
      </c>
      <c r="R50" s="11" t="s">
        <v>0</v>
      </c>
      <c r="S50" s="9" t="s">
        <v>0</v>
      </c>
      <c r="T50" s="10" t="s">
        <v>0</v>
      </c>
      <c r="U50" s="9" t="s">
        <v>0</v>
      </c>
      <c r="V50" s="8" t="s">
        <v>0</v>
      </c>
      <c r="W50" s="8" t="s">
        <v>0</v>
      </c>
      <c r="X50" s="8" t="s">
        <v>0</v>
      </c>
    </row>
    <row r="51" spans="1:24" s="24" customFormat="1" ht="15.75" x14ac:dyDescent="0.2">
      <c r="A51" s="25" t="s">
        <v>53</v>
      </c>
      <c r="B51" s="14" t="s">
        <v>52</v>
      </c>
      <c r="C51" s="13" t="s">
        <v>51</v>
      </c>
      <c r="D51" s="8" t="s">
        <v>8</v>
      </c>
      <c r="E51" s="8" t="s">
        <v>7</v>
      </c>
      <c r="F51" s="8" t="s">
        <v>50</v>
      </c>
      <c r="G51" s="12" t="s">
        <v>5</v>
      </c>
      <c r="H51" s="8" t="s">
        <v>49</v>
      </c>
      <c r="I51" s="11">
        <v>43913</v>
      </c>
      <c r="J51" s="9">
        <v>2000</v>
      </c>
      <c r="K51" s="10">
        <v>0.01</v>
      </c>
      <c r="L51" s="8">
        <v>100</v>
      </c>
      <c r="M51" s="8" t="s">
        <v>21</v>
      </c>
      <c r="N51" s="8" t="s">
        <v>2</v>
      </c>
      <c r="O51" s="8">
        <v>12</v>
      </c>
      <c r="P51" s="8" t="s">
        <v>1</v>
      </c>
      <c r="Q51" s="8" t="s">
        <v>0</v>
      </c>
      <c r="R51" s="11" t="s">
        <v>0</v>
      </c>
      <c r="S51" s="9" t="s">
        <v>0</v>
      </c>
      <c r="T51" s="10" t="s">
        <v>0</v>
      </c>
      <c r="U51" s="9" t="s">
        <v>0</v>
      </c>
      <c r="V51" s="8" t="s">
        <v>0</v>
      </c>
      <c r="W51" s="8" t="s">
        <v>0</v>
      </c>
      <c r="X51" s="8" t="s">
        <v>0</v>
      </c>
    </row>
    <row r="52" spans="1:24" ht="15.75" x14ac:dyDescent="0.2">
      <c r="A52" s="23" t="s">
        <v>260</v>
      </c>
      <c r="B52" s="22"/>
      <c r="C52" s="22"/>
      <c r="D52" s="18"/>
      <c r="E52" s="18"/>
      <c r="F52" s="18"/>
      <c r="G52" s="21"/>
      <c r="H52" s="18"/>
      <c r="I52" s="18"/>
      <c r="J52" s="19"/>
      <c r="K52" s="20"/>
      <c r="L52" s="18"/>
      <c r="M52" s="18"/>
      <c r="N52" s="18"/>
      <c r="O52" s="18"/>
      <c r="P52" s="18"/>
      <c r="Q52" s="18"/>
      <c r="R52" s="18"/>
      <c r="S52" s="19"/>
      <c r="T52" s="20"/>
      <c r="U52" s="19"/>
      <c r="V52" s="18"/>
      <c r="W52" s="18"/>
      <c r="X52" s="18"/>
    </row>
    <row r="53" spans="1:24" ht="15.75" x14ac:dyDescent="0.2">
      <c r="A53" s="15" t="s">
        <v>253</v>
      </c>
      <c r="B53" s="14" t="s">
        <v>246</v>
      </c>
      <c r="C53" s="13" t="s">
        <v>247</v>
      </c>
      <c r="D53" s="8" t="s">
        <v>24</v>
      </c>
      <c r="E53" s="8" t="s">
        <v>23</v>
      </c>
      <c r="F53" s="8" t="s">
        <v>6</v>
      </c>
      <c r="G53" s="12" t="s">
        <v>5</v>
      </c>
      <c r="H53" s="8" t="s">
        <v>244</v>
      </c>
      <c r="I53" s="11">
        <v>45782</v>
      </c>
      <c r="J53" s="9">
        <v>100</v>
      </c>
      <c r="K53" s="10">
        <v>0.01</v>
      </c>
      <c r="L53" s="8">
        <v>100</v>
      </c>
      <c r="M53" s="8" t="s">
        <v>21</v>
      </c>
      <c r="N53" s="8" t="s">
        <v>2</v>
      </c>
      <c r="O53" s="8">
        <v>9</v>
      </c>
      <c r="P53" s="8" t="s">
        <v>1</v>
      </c>
      <c r="Q53" s="8" t="s">
        <v>0</v>
      </c>
      <c r="R53" s="11" t="s">
        <v>0</v>
      </c>
      <c r="S53" s="9" t="s">
        <v>0</v>
      </c>
      <c r="T53" s="10" t="s">
        <v>0</v>
      </c>
      <c r="U53" s="9" t="s">
        <v>0</v>
      </c>
      <c r="V53" s="8" t="s">
        <v>0</v>
      </c>
      <c r="W53" s="8" t="s">
        <v>0</v>
      </c>
      <c r="X53" s="8" t="s">
        <v>0</v>
      </c>
    </row>
    <row r="54" spans="1:24" ht="15.75" x14ac:dyDescent="0.2">
      <c r="A54" s="15" t="s">
        <v>254</v>
      </c>
      <c r="B54" s="14" t="s">
        <v>246</v>
      </c>
      <c r="C54" s="13" t="s">
        <v>248</v>
      </c>
      <c r="D54" s="8" t="s">
        <v>133</v>
      </c>
      <c r="E54" s="8" t="s">
        <v>7</v>
      </c>
      <c r="F54" s="8" t="s">
        <v>6</v>
      </c>
      <c r="G54" s="12" t="s">
        <v>5</v>
      </c>
      <c r="H54" s="8" t="s">
        <v>245</v>
      </c>
      <c r="I54" s="11">
        <v>45782</v>
      </c>
      <c r="J54" s="9">
        <v>100</v>
      </c>
      <c r="K54" s="10">
        <v>0.01</v>
      </c>
      <c r="L54" s="8">
        <v>100</v>
      </c>
      <c r="M54" s="8" t="s">
        <v>21</v>
      </c>
      <c r="N54" s="8" t="s">
        <v>2</v>
      </c>
      <c r="O54" s="8">
        <v>9</v>
      </c>
      <c r="P54" s="8" t="s">
        <v>1</v>
      </c>
      <c r="Q54" s="8" t="s">
        <v>0</v>
      </c>
      <c r="R54" s="11" t="s">
        <v>0</v>
      </c>
      <c r="S54" s="9" t="s">
        <v>0</v>
      </c>
      <c r="T54" s="10" t="s">
        <v>0</v>
      </c>
      <c r="U54" s="9" t="s">
        <v>0</v>
      </c>
      <c r="V54" s="8" t="s">
        <v>0</v>
      </c>
      <c r="W54" s="8" t="s">
        <v>0</v>
      </c>
      <c r="X54" s="8" t="s">
        <v>0</v>
      </c>
    </row>
    <row r="55" spans="1:24" ht="15.75" x14ac:dyDescent="0.2">
      <c r="A55" s="23" t="s">
        <v>255</v>
      </c>
      <c r="B55" s="22"/>
      <c r="C55" s="22"/>
      <c r="D55" s="18"/>
      <c r="E55" s="18"/>
      <c r="F55" s="18"/>
      <c r="G55" s="21"/>
      <c r="H55" s="18"/>
      <c r="I55" s="18"/>
      <c r="J55" s="19"/>
      <c r="K55" s="20"/>
      <c r="L55" s="18"/>
      <c r="M55" s="18"/>
      <c r="N55" s="18"/>
      <c r="O55" s="18"/>
      <c r="P55" s="18"/>
      <c r="Q55" s="18"/>
      <c r="R55" s="18"/>
      <c r="S55" s="19"/>
      <c r="T55" s="20"/>
      <c r="U55" s="19"/>
      <c r="V55" s="18"/>
      <c r="W55" s="18"/>
      <c r="X55" s="18"/>
    </row>
    <row r="56" spans="1:24" ht="15.75" x14ac:dyDescent="0.2">
      <c r="A56" s="15" t="s">
        <v>19</v>
      </c>
      <c r="B56" s="14" t="s">
        <v>18</v>
      </c>
      <c r="C56" s="13" t="s">
        <v>17</v>
      </c>
      <c r="D56" s="8" t="s">
        <v>8</v>
      </c>
      <c r="E56" s="8" t="s">
        <v>7</v>
      </c>
      <c r="F56" s="8" t="s">
        <v>6</v>
      </c>
      <c r="G56" s="12" t="s">
        <v>5</v>
      </c>
      <c r="H56" s="8" t="s">
        <v>16</v>
      </c>
      <c r="I56" s="11">
        <v>44333</v>
      </c>
      <c r="J56" s="9">
        <v>1000</v>
      </c>
      <c r="K56" s="10">
        <v>0.01</v>
      </c>
      <c r="L56" s="8">
        <v>250</v>
      </c>
      <c r="M56" s="8" t="s">
        <v>3</v>
      </c>
      <c r="N56" s="8" t="s">
        <v>2</v>
      </c>
      <c r="O56" s="8">
        <v>24</v>
      </c>
      <c r="P56" s="8" t="s">
        <v>1</v>
      </c>
      <c r="Q56" s="8" t="s">
        <v>0</v>
      </c>
      <c r="R56" s="8" t="s">
        <v>0</v>
      </c>
      <c r="S56" s="16" t="s">
        <v>0</v>
      </c>
      <c r="T56" s="17" t="s">
        <v>0</v>
      </c>
      <c r="U56" s="16" t="s">
        <v>0</v>
      </c>
      <c r="V56" s="8" t="s">
        <v>0</v>
      </c>
      <c r="W56" s="8" t="s">
        <v>0</v>
      </c>
      <c r="X56" s="8" t="s">
        <v>0</v>
      </c>
    </row>
    <row r="57" spans="1:24" ht="15.75" x14ac:dyDescent="0.2">
      <c r="A57" s="15" t="s">
        <v>15</v>
      </c>
      <c r="B57" s="14" t="s">
        <v>14</v>
      </c>
      <c r="C57" s="13" t="s">
        <v>13</v>
      </c>
      <c r="D57" s="8" t="s">
        <v>8</v>
      </c>
      <c r="E57" s="8" t="s">
        <v>7</v>
      </c>
      <c r="F57" s="8" t="s">
        <v>6</v>
      </c>
      <c r="G57" s="12" t="s">
        <v>5</v>
      </c>
      <c r="H57" s="8" t="s">
        <v>12</v>
      </c>
      <c r="I57" s="11">
        <v>43242</v>
      </c>
      <c r="J57" s="9">
        <v>100</v>
      </c>
      <c r="K57" s="10">
        <v>0.01</v>
      </c>
      <c r="L57" s="8">
        <v>2000</v>
      </c>
      <c r="M57" s="8" t="s">
        <v>3</v>
      </c>
      <c r="N57" s="8" t="s">
        <v>2</v>
      </c>
      <c r="O57" s="8">
        <v>60</v>
      </c>
      <c r="P57" s="8" t="s">
        <v>1</v>
      </c>
      <c r="Q57" s="8" t="s">
        <v>0</v>
      </c>
      <c r="R57" s="11" t="s">
        <v>0</v>
      </c>
      <c r="S57" s="9" t="s">
        <v>0</v>
      </c>
      <c r="T57" s="10" t="s">
        <v>0</v>
      </c>
      <c r="U57" s="9" t="s">
        <v>0</v>
      </c>
      <c r="V57" s="8" t="s">
        <v>0</v>
      </c>
      <c r="W57" s="8" t="s">
        <v>0</v>
      </c>
      <c r="X57" s="8" t="s">
        <v>0</v>
      </c>
    </row>
    <row r="58" spans="1:24" ht="15.75" x14ac:dyDescent="0.2">
      <c r="A58" s="15" t="s">
        <v>11</v>
      </c>
      <c r="B58" s="14" t="s">
        <v>10</v>
      </c>
      <c r="C58" s="13" t="s">
        <v>9</v>
      </c>
      <c r="D58" s="8" t="s">
        <v>8</v>
      </c>
      <c r="E58" s="8" t="s">
        <v>7</v>
      </c>
      <c r="F58" s="8" t="s">
        <v>6</v>
      </c>
      <c r="G58" s="12" t="s">
        <v>5</v>
      </c>
      <c r="H58" s="8" t="s">
        <v>4</v>
      </c>
      <c r="I58" s="11">
        <v>43563</v>
      </c>
      <c r="J58" s="9">
        <v>100</v>
      </c>
      <c r="K58" s="10">
        <v>0.01</v>
      </c>
      <c r="L58" s="8">
        <v>500</v>
      </c>
      <c r="M58" s="8" t="s">
        <v>3</v>
      </c>
      <c r="N58" s="8" t="s">
        <v>2</v>
      </c>
      <c r="O58" s="8">
        <v>24</v>
      </c>
      <c r="P58" s="8" t="s">
        <v>1</v>
      </c>
      <c r="Q58" s="8" t="s">
        <v>0</v>
      </c>
      <c r="R58" s="11" t="s">
        <v>0</v>
      </c>
      <c r="S58" s="9" t="s">
        <v>0</v>
      </c>
      <c r="T58" s="10" t="s">
        <v>0</v>
      </c>
      <c r="U58" s="9" t="s">
        <v>0</v>
      </c>
      <c r="V58" s="8" t="s">
        <v>0</v>
      </c>
      <c r="W58" s="8" t="s">
        <v>0</v>
      </c>
      <c r="X58" s="8" t="s">
        <v>0</v>
      </c>
    </row>
    <row r="59" spans="1:24" ht="15.75" customHeight="1" x14ac:dyDescent="0.2">
      <c r="A59" s="15" t="s">
        <v>285</v>
      </c>
      <c r="B59" s="14" t="s">
        <v>26</v>
      </c>
      <c r="C59" s="13" t="s">
        <v>25</v>
      </c>
      <c r="D59" s="8" t="s">
        <v>24</v>
      </c>
      <c r="E59" s="8" t="s">
        <v>23</v>
      </c>
      <c r="F59" s="8" t="s">
        <v>6</v>
      </c>
      <c r="G59" s="12" t="s">
        <v>5</v>
      </c>
      <c r="H59" s="8" t="s">
        <v>22</v>
      </c>
      <c r="I59" s="11">
        <v>40445</v>
      </c>
      <c r="J59" s="9">
        <v>100</v>
      </c>
      <c r="K59" s="10">
        <v>0.01</v>
      </c>
      <c r="L59" s="8">
        <v>250</v>
      </c>
      <c r="M59" s="8" t="s">
        <v>21</v>
      </c>
      <c r="N59" s="8" t="s">
        <v>2</v>
      </c>
      <c r="O59" s="8">
        <v>60</v>
      </c>
      <c r="P59" s="8" t="s">
        <v>1</v>
      </c>
      <c r="Q59" s="8" t="s">
        <v>20</v>
      </c>
      <c r="R59" s="11">
        <v>40445</v>
      </c>
      <c r="S59" s="9">
        <v>1000</v>
      </c>
      <c r="T59" s="10">
        <v>0.01</v>
      </c>
      <c r="U59" s="9">
        <v>250</v>
      </c>
      <c r="V59" s="8" t="s">
        <v>2</v>
      </c>
      <c r="W59" s="8">
        <v>36</v>
      </c>
      <c r="X59" s="8" t="s">
        <v>1</v>
      </c>
    </row>
    <row r="60" spans="1:24" ht="15.75" x14ac:dyDescent="0.2">
      <c r="A60" s="15" t="s">
        <v>48</v>
      </c>
      <c r="B60" s="14" t="s">
        <v>47</v>
      </c>
      <c r="C60" s="13" t="s">
        <v>46</v>
      </c>
      <c r="D60" s="8" t="s">
        <v>8</v>
      </c>
      <c r="E60" s="8" t="s">
        <v>7</v>
      </c>
      <c r="F60" s="8" t="s">
        <v>6</v>
      </c>
      <c r="G60" s="12" t="s">
        <v>5</v>
      </c>
      <c r="H60" s="8" t="s">
        <v>45</v>
      </c>
      <c r="I60" s="11">
        <v>40749</v>
      </c>
      <c r="J60" s="9">
        <v>1000</v>
      </c>
      <c r="K60" s="10">
        <v>0.01</v>
      </c>
      <c r="L60" s="8">
        <v>200</v>
      </c>
      <c r="M60" s="8" t="s">
        <v>21</v>
      </c>
      <c r="N60" s="8" t="s">
        <v>2</v>
      </c>
      <c r="O60" s="8">
        <v>60</v>
      </c>
      <c r="P60" s="8" t="s">
        <v>1</v>
      </c>
      <c r="Q60" s="8" t="s">
        <v>44</v>
      </c>
      <c r="R60" s="11">
        <v>40749</v>
      </c>
      <c r="S60" s="9">
        <v>100</v>
      </c>
      <c r="T60" s="10">
        <v>0.01</v>
      </c>
      <c r="U60" s="9">
        <v>8500</v>
      </c>
      <c r="V60" s="8" t="s">
        <v>2</v>
      </c>
      <c r="W60" s="8">
        <v>36</v>
      </c>
      <c r="X60" s="8" t="s">
        <v>1</v>
      </c>
    </row>
    <row r="61" spans="1:24" ht="15.75" x14ac:dyDescent="0.2">
      <c r="A61" s="15" t="s">
        <v>43</v>
      </c>
      <c r="B61" s="14" t="s">
        <v>42</v>
      </c>
      <c r="C61" s="13" t="s">
        <v>41</v>
      </c>
      <c r="D61" s="8" t="s">
        <v>8</v>
      </c>
      <c r="E61" s="8" t="s">
        <v>7</v>
      </c>
      <c r="F61" s="8" t="s">
        <v>6</v>
      </c>
      <c r="G61" s="12" t="s">
        <v>5</v>
      </c>
      <c r="H61" s="8" t="s">
        <v>40</v>
      </c>
      <c r="I61" s="11">
        <v>44333</v>
      </c>
      <c r="J61" s="9">
        <v>100</v>
      </c>
      <c r="K61" s="10">
        <v>0.01</v>
      </c>
      <c r="L61" s="8">
        <v>250</v>
      </c>
      <c r="M61" s="8" t="s">
        <v>21</v>
      </c>
      <c r="N61" s="8" t="s">
        <v>2</v>
      </c>
      <c r="O61" s="8">
        <v>60</v>
      </c>
      <c r="P61" s="8" t="s">
        <v>1</v>
      </c>
      <c r="Q61" s="8" t="s">
        <v>0</v>
      </c>
      <c r="R61" s="8" t="s">
        <v>0</v>
      </c>
      <c r="S61" s="16" t="s">
        <v>0</v>
      </c>
      <c r="T61" s="17" t="s">
        <v>0</v>
      </c>
      <c r="U61" s="16" t="s">
        <v>0</v>
      </c>
      <c r="V61" s="8" t="s">
        <v>0</v>
      </c>
      <c r="W61" s="8" t="s">
        <v>0</v>
      </c>
      <c r="X61" s="8" t="s">
        <v>0</v>
      </c>
    </row>
    <row r="62" spans="1:24" ht="15.75" x14ac:dyDescent="0.2">
      <c r="A62" s="15" t="s">
        <v>39</v>
      </c>
      <c r="B62" s="14" t="s">
        <v>38</v>
      </c>
      <c r="C62" s="13" t="s">
        <v>37</v>
      </c>
      <c r="D62" s="8" t="s">
        <v>8</v>
      </c>
      <c r="E62" s="8" t="s">
        <v>7</v>
      </c>
      <c r="F62" s="8" t="s">
        <v>6</v>
      </c>
      <c r="G62" s="12" t="s">
        <v>5</v>
      </c>
      <c r="H62" s="8" t="s">
        <v>36</v>
      </c>
      <c r="I62" s="11">
        <v>40749</v>
      </c>
      <c r="J62" s="9">
        <v>10</v>
      </c>
      <c r="K62" s="10">
        <v>0.01</v>
      </c>
      <c r="L62" s="8">
        <v>500</v>
      </c>
      <c r="M62" s="8" t="s">
        <v>21</v>
      </c>
      <c r="N62" s="8" t="s">
        <v>2</v>
      </c>
      <c r="O62" s="8">
        <v>60</v>
      </c>
      <c r="P62" s="8" t="s">
        <v>1</v>
      </c>
      <c r="Q62" s="8" t="s">
        <v>35</v>
      </c>
      <c r="R62" s="11">
        <v>40749</v>
      </c>
      <c r="S62" s="9">
        <v>100</v>
      </c>
      <c r="T62" s="10">
        <v>0.01</v>
      </c>
      <c r="U62" s="9">
        <v>500</v>
      </c>
      <c r="V62" s="8" t="s">
        <v>2</v>
      </c>
      <c r="W62" s="8">
        <v>36</v>
      </c>
      <c r="X62" s="8" t="s">
        <v>1</v>
      </c>
    </row>
    <row r="63" spans="1:24" ht="15.75" x14ac:dyDescent="0.2">
      <c r="A63" s="15" t="s">
        <v>34</v>
      </c>
      <c r="B63" s="14" t="s">
        <v>33</v>
      </c>
      <c r="C63" s="13" t="s">
        <v>32</v>
      </c>
      <c r="D63" s="8" t="s">
        <v>8</v>
      </c>
      <c r="E63" s="8" t="s">
        <v>7</v>
      </c>
      <c r="F63" s="8" t="s">
        <v>6</v>
      </c>
      <c r="G63" s="12" t="s">
        <v>5</v>
      </c>
      <c r="H63" s="8" t="s">
        <v>31</v>
      </c>
      <c r="I63" s="11">
        <v>44333</v>
      </c>
      <c r="J63" s="9">
        <v>100</v>
      </c>
      <c r="K63" s="10">
        <v>0.01</v>
      </c>
      <c r="L63" s="8">
        <v>250</v>
      </c>
      <c r="M63" s="8" t="s">
        <v>21</v>
      </c>
      <c r="N63" s="8" t="s">
        <v>2</v>
      </c>
      <c r="O63" s="8">
        <v>60</v>
      </c>
      <c r="P63" s="8" t="s">
        <v>1</v>
      </c>
      <c r="Q63" s="8" t="s">
        <v>0</v>
      </c>
      <c r="R63" s="8" t="s">
        <v>0</v>
      </c>
      <c r="S63" s="16" t="s">
        <v>0</v>
      </c>
      <c r="T63" s="17" t="s">
        <v>0</v>
      </c>
      <c r="U63" s="16" t="s">
        <v>0</v>
      </c>
      <c r="V63" s="8" t="s">
        <v>0</v>
      </c>
      <c r="W63" s="8" t="s">
        <v>0</v>
      </c>
      <c r="X63" s="8" t="s">
        <v>0</v>
      </c>
    </row>
    <row r="64" spans="1:24" ht="15.75" x14ac:dyDescent="0.2">
      <c r="A64" s="15" t="s">
        <v>30</v>
      </c>
      <c r="B64" s="14" t="s">
        <v>29</v>
      </c>
      <c r="C64" s="13" t="s">
        <v>28</v>
      </c>
      <c r="D64" s="8" t="s">
        <v>8</v>
      </c>
      <c r="E64" s="8" t="s">
        <v>7</v>
      </c>
      <c r="F64" s="8" t="s">
        <v>6</v>
      </c>
      <c r="G64" s="12" t="s">
        <v>5</v>
      </c>
      <c r="H64" s="8" t="s">
        <v>27</v>
      </c>
      <c r="I64" s="11">
        <v>44333</v>
      </c>
      <c r="J64" s="9">
        <v>100</v>
      </c>
      <c r="K64" s="10">
        <v>0.01</v>
      </c>
      <c r="L64" s="8">
        <v>250</v>
      </c>
      <c r="M64" s="8" t="s">
        <v>21</v>
      </c>
      <c r="N64" s="8" t="s">
        <v>2</v>
      </c>
      <c r="O64" s="8">
        <v>60</v>
      </c>
      <c r="P64" s="8" t="s">
        <v>1</v>
      </c>
      <c r="Q64" s="8" t="s">
        <v>0</v>
      </c>
      <c r="R64" s="8" t="s">
        <v>0</v>
      </c>
      <c r="S64" s="16" t="s">
        <v>0</v>
      </c>
      <c r="T64" s="17" t="s">
        <v>0</v>
      </c>
      <c r="U64" s="16" t="s">
        <v>0</v>
      </c>
      <c r="V64" s="8" t="s">
        <v>0</v>
      </c>
      <c r="W64" s="8" t="s">
        <v>0</v>
      </c>
      <c r="X64" s="8" t="s">
        <v>0</v>
      </c>
    </row>
  </sheetData>
  <phoneticPr fontId="16" type="noConversion"/>
  <hyperlinks>
    <hyperlink ref="G6" r:id="rId1" xr:uid="{94C6D31F-7C07-45E5-B7D0-D0547FA68249}"/>
    <hyperlink ref="G7" r:id="rId2" xr:uid="{EF388B47-3505-4997-8ED6-D28982AB9438}"/>
    <hyperlink ref="G8" r:id="rId3" xr:uid="{52506DF5-8F37-461B-AEE4-2E5A2C8CD06B}"/>
    <hyperlink ref="G9" r:id="rId4" xr:uid="{DD9517EA-03FD-4BE9-8533-6602497A3B27}"/>
    <hyperlink ref="G11" r:id="rId5" xr:uid="{02629E9A-12CE-456F-AD1B-CB596F925A52}"/>
    <hyperlink ref="G12" r:id="rId6" xr:uid="{1CB16A1F-6580-49F6-9B8F-8837F5B1127D}"/>
    <hyperlink ref="G13" r:id="rId7" xr:uid="{010056FE-FF60-4E76-8D8E-A8912E48A91B}"/>
    <hyperlink ref="G14" r:id="rId8" xr:uid="{0E3F0B89-21D5-48B8-AD58-B7DA49999CAD}"/>
    <hyperlink ref="G16" r:id="rId9" xr:uid="{67563C25-61AF-433C-A71B-94AD259A2DB3}"/>
    <hyperlink ref="G60" r:id="rId10" xr:uid="{0D458D55-05E5-4023-AE0C-706FE8EF5E75}"/>
    <hyperlink ref="G62" r:id="rId11" xr:uid="{D861891F-B5B7-49CC-8A7B-29703A9E3B8E}"/>
    <hyperlink ref="G44" r:id="rId12" xr:uid="{EEC2B9D5-AA4C-4C4D-AB93-C49AE74A845C}"/>
    <hyperlink ref="G45" r:id="rId13" xr:uid="{2599844F-0EFA-4F30-B066-B2E3C0A7DBF5}"/>
    <hyperlink ref="G59" r:id="rId14" xr:uid="{0564754B-AA2B-4D6E-8938-DA719124B4B1}"/>
    <hyperlink ref="G58" r:id="rId15" xr:uid="{5E2EB6CC-EE46-44ED-AD09-9AD99B79FAC7}"/>
    <hyperlink ref="G17" r:id="rId16" xr:uid="{AE7D243A-85E6-49C4-BC5E-900B0D0EA45A}"/>
    <hyperlink ref="G26:G37" r:id="rId17" display="Link" xr:uid="{2E5E33C3-F852-4593-A578-ED46689364FB}"/>
    <hyperlink ref="G26" r:id="rId18" xr:uid="{D3386FBC-BF0E-4F77-85D0-DA5E166355EB}"/>
    <hyperlink ref="G27" r:id="rId19" xr:uid="{C68BE442-C652-41B8-858F-3B36ACFE7975}"/>
    <hyperlink ref="G28" r:id="rId20" xr:uid="{FF36C48F-CD18-4EE1-BC56-43494056B505}"/>
    <hyperlink ref="G29" r:id="rId21" xr:uid="{D4B88BC1-03E1-4A80-B2A8-89A99768EB91}"/>
    <hyperlink ref="G18" r:id="rId22" xr:uid="{7B0954BF-F23E-4BF6-A69F-690F5631A6D5}"/>
    <hyperlink ref="G25" r:id="rId23" xr:uid="{BEA0E1F5-7285-4523-9BB9-BCF2A4E190D8}"/>
    <hyperlink ref="G47" r:id="rId24" xr:uid="{D26EBD84-7CE1-4DF5-A058-713D1C701A67}"/>
    <hyperlink ref="G48" r:id="rId25" xr:uid="{FD0F1E96-4912-4917-9944-3D30C01A2B78}"/>
    <hyperlink ref="G46" r:id="rId26" xr:uid="{AA336F07-6D62-4F15-8664-9E16D35E5A8D}"/>
    <hyperlink ref="G51" r:id="rId27" xr:uid="{FD2F2E3D-7E9A-4071-AD59-1679BCFE8612}"/>
    <hyperlink ref="G57" r:id="rId28" xr:uid="{54BB62E8-5BF1-489C-A1C1-EF10DB659327}"/>
    <hyperlink ref="G15" r:id="rId29" xr:uid="{C6BE1C14-0C2F-4F91-A515-ADED9B21F260}"/>
    <hyperlink ref="G56" r:id="rId30" xr:uid="{2F19B54C-BA79-498E-893D-1A7D767F8098}"/>
    <hyperlink ref="G63" r:id="rId31" xr:uid="{FD325B34-9D29-4DCA-9B0E-2A154AB20C41}"/>
    <hyperlink ref="G64" r:id="rId32" xr:uid="{EB4ABC0B-3661-4CDF-8795-CF796DC1C447}"/>
    <hyperlink ref="G61" r:id="rId33" xr:uid="{BFE60899-FB6C-4AFF-9A77-16A9392E3ED1}"/>
    <hyperlink ref="G5" r:id="rId34" xr:uid="{B8946281-13A6-4D92-B45A-B5A97902918F}"/>
    <hyperlink ref="G39" r:id="rId35" xr:uid="{93FD866F-5FEA-4B6C-978C-BC5ADD4396B1}"/>
    <hyperlink ref="G40" r:id="rId36" xr:uid="{E5BB7C93-FFCE-483E-B65E-DED31C9BAFCB}"/>
    <hyperlink ref="G41" r:id="rId37" xr:uid="{0CCE7501-D234-4CD3-B1CC-FF1806DAEC21}"/>
    <hyperlink ref="G42" r:id="rId38" xr:uid="{1649A73C-7678-433A-B3B3-D590EDD0C8F3}"/>
    <hyperlink ref="G10" r:id="rId39" xr:uid="{920C76AE-201C-433D-9F7B-0A76B9D309C4}"/>
    <hyperlink ref="G20" r:id="rId40" xr:uid="{57BA5EFB-747D-4CAD-976F-BC3AC1403E33}"/>
    <hyperlink ref="G19" r:id="rId41" xr:uid="{C6F787F1-8910-464F-88D7-A0153CE7504E}"/>
    <hyperlink ref="G49:G50" r:id="rId42" display="Link" xr:uid="{A91283EB-24AE-46DD-9BE1-07BAA3867EE4}"/>
    <hyperlink ref="G50" r:id="rId43" xr:uid="{5BC31A86-37B9-448A-AE82-A0407E2DD0DE}"/>
    <hyperlink ref="G49" r:id="rId44" xr:uid="{EE087FD1-35E1-4477-B248-ACB50D47622C}"/>
    <hyperlink ref="G54" r:id="rId45" xr:uid="{9F42A6AF-7B97-4900-AF55-E204250A148A}"/>
    <hyperlink ref="G53" r:id="rId46" xr:uid="{78696647-E227-4DD7-AFCF-E47B4D979D78}"/>
    <hyperlink ref="G30" r:id="rId47" xr:uid="{0AC9C41E-EA33-4D85-B915-4F247DDB3183}"/>
    <hyperlink ref="G35" r:id="rId48" xr:uid="{6AE62E3B-8D6A-45C1-99A2-0CBF6F9D0713}"/>
    <hyperlink ref="G32" r:id="rId49" xr:uid="{777CE0C1-961D-4B8E-8584-86E2FF16ACF2}"/>
    <hyperlink ref="G34" r:id="rId50" xr:uid="{C94C9C41-DDF7-418F-AC5D-2B1F8D5B6B0C}"/>
    <hyperlink ref="G33" r:id="rId51" xr:uid="{F4861730-BCAE-4DB9-97CE-44BAAA55311D}"/>
    <hyperlink ref="G37" r:id="rId52" xr:uid="{B8BEF9A8-1190-4028-9AF4-FB11EACC0628}"/>
    <hyperlink ref="G21" r:id="rId53" xr:uid="{8DE0D73D-64E9-47A8-B459-7FAB7A0F7F62}"/>
    <hyperlink ref="G22" r:id="rId54" xr:uid="{D2752D83-82A2-4898-935B-7964BC647178}"/>
    <hyperlink ref="G23" r:id="rId55" xr:uid="{73FBC0A0-A66F-4449-A16B-13282174FD82}"/>
    <hyperlink ref="G24" r:id="rId56" xr:uid="{6275CD44-D878-4CD0-91CB-81D18675A6D4}"/>
    <hyperlink ref="G31" r:id="rId57" xr:uid="{F1906B74-5A2A-4606-931F-6381AA042996}"/>
    <hyperlink ref="G36" r:id="rId58" xr:uid="{EB5EEE32-6327-4AF0-BEDA-532B9FEF5578}"/>
  </hyperlinks>
  <pageMargins left="0.25" right="0.25" top="0.75" bottom="0.75" header="0.3" footer="0.3"/>
  <pageSetup paperSize="9" scale="38" orientation="landscape" verticalDpi="599" r:id="rId59"/>
  <headerFooter>
    <oddFooter>&amp;C_x000D_&amp;1#&amp;"Calibri"&amp;10&amp;K000000 Internal</oddFooter>
  </headerFooter>
  <drawing r:id="rId6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FCC33-B4BC-4C71-B9E8-BC9568058AD6}">
  <sheetPr codeName="Sheet2">
    <tabColor rgb="FF201751"/>
  </sheetPr>
  <dimension ref="A1:X64"/>
  <sheetViews>
    <sheetView showGridLines="0" zoomScale="70" zoomScaleNormal="70" workbookViewId="0">
      <selection activeCell="A34" sqref="A34"/>
    </sheetView>
  </sheetViews>
  <sheetFormatPr defaultColWidth="9.140625" defaultRowHeight="14.25" x14ac:dyDescent="0.2"/>
  <cols>
    <col min="1" max="1" width="76.140625" style="1" bestFit="1" customWidth="1"/>
    <col min="2" max="2" width="19.42578125" style="5" customWidth="1"/>
    <col min="3" max="3" width="17.7109375" style="5" bestFit="1" customWidth="1"/>
    <col min="4" max="7" width="14.42578125" style="2" customWidth="1"/>
    <col min="8" max="12" width="18.5703125" style="4" customWidth="1"/>
    <col min="13" max="13" width="18.5703125" style="3" customWidth="1"/>
    <col min="14" max="14" width="18.5703125" style="4" customWidth="1"/>
    <col min="15" max="18" width="18.5703125" style="3" customWidth="1"/>
    <col min="19" max="16384" width="9.140625" style="1"/>
  </cols>
  <sheetData>
    <row r="1" spans="1:18" s="60" customFormat="1" ht="41.25" customHeight="1" x14ac:dyDescent="0.6">
      <c r="A1" s="67"/>
      <c r="B1" s="68" t="s">
        <v>231</v>
      </c>
      <c r="C1" s="69"/>
      <c r="D1" s="70"/>
      <c r="E1" s="70"/>
      <c r="F1" s="70"/>
      <c r="G1" s="70"/>
      <c r="H1" s="73"/>
      <c r="I1" s="73"/>
      <c r="J1" s="73"/>
      <c r="K1" s="73"/>
      <c r="L1" s="73"/>
      <c r="M1" s="72"/>
      <c r="N1" s="73"/>
      <c r="O1" s="72"/>
      <c r="P1" s="72"/>
      <c r="Q1" s="72"/>
      <c r="R1" s="72"/>
    </row>
    <row r="2" spans="1:18" ht="23.25" customHeight="1" x14ac:dyDescent="0.25">
      <c r="A2" s="75"/>
      <c r="B2" s="59"/>
      <c r="C2" s="59"/>
      <c r="D2" s="55"/>
      <c r="E2" s="55"/>
      <c r="F2" s="55"/>
      <c r="G2" s="55"/>
      <c r="H2" s="76"/>
      <c r="I2" s="76"/>
      <c r="J2" s="76"/>
      <c r="K2" s="76"/>
      <c r="L2" s="76"/>
      <c r="M2" s="77"/>
    </row>
    <row r="3" spans="1:18" ht="76.5" customHeight="1" x14ac:dyDescent="0.2">
      <c r="A3" s="49" t="s">
        <v>230</v>
      </c>
      <c r="B3" s="44" t="s">
        <v>229</v>
      </c>
      <c r="C3" s="44" t="s">
        <v>228</v>
      </c>
      <c r="D3" s="44" t="s">
        <v>227</v>
      </c>
      <c r="E3" s="44" t="s">
        <v>226</v>
      </c>
      <c r="F3" s="44" t="s">
        <v>225</v>
      </c>
      <c r="G3" s="44" t="s">
        <v>224</v>
      </c>
      <c r="H3" s="47" t="s">
        <v>243</v>
      </c>
      <c r="I3" s="47" t="s">
        <v>242</v>
      </c>
      <c r="J3" s="47" t="s">
        <v>241</v>
      </c>
      <c r="K3" s="47" t="s">
        <v>240</v>
      </c>
      <c r="L3" s="47" t="s">
        <v>239</v>
      </c>
      <c r="M3" s="48" t="s">
        <v>238</v>
      </c>
      <c r="N3" s="47" t="s">
        <v>237</v>
      </c>
      <c r="O3" s="48" t="s">
        <v>236</v>
      </c>
      <c r="P3" s="48" t="s">
        <v>235</v>
      </c>
      <c r="Q3" s="48" t="s">
        <v>235</v>
      </c>
      <c r="R3" s="48" t="s">
        <v>286</v>
      </c>
    </row>
    <row r="4" spans="1:18" ht="15.75" x14ac:dyDescent="0.2">
      <c r="A4" s="23" t="s">
        <v>257</v>
      </c>
      <c r="B4" s="22"/>
      <c r="C4" s="22"/>
      <c r="D4" s="18"/>
      <c r="E4" s="18"/>
      <c r="F4" s="18"/>
      <c r="G4" s="21"/>
      <c r="H4" s="65"/>
      <c r="I4" s="65"/>
      <c r="J4" s="65"/>
      <c r="K4" s="65"/>
      <c r="L4" s="65"/>
      <c r="M4" s="48" t="s">
        <v>234</v>
      </c>
      <c r="N4" s="47"/>
      <c r="O4" s="48"/>
      <c r="P4" s="48" t="s">
        <v>233</v>
      </c>
      <c r="Q4" s="48" t="s">
        <v>232</v>
      </c>
      <c r="R4" s="48" t="s">
        <v>232</v>
      </c>
    </row>
    <row r="5" spans="1:18" ht="15.75" x14ac:dyDescent="0.2">
      <c r="A5" s="25" t="s">
        <v>194</v>
      </c>
      <c r="B5" s="14" t="s">
        <v>193</v>
      </c>
      <c r="C5" s="13" t="s">
        <v>192</v>
      </c>
      <c r="D5" s="8" t="s">
        <v>24</v>
      </c>
      <c r="E5" s="8" t="s">
        <v>23</v>
      </c>
      <c r="F5" s="8" t="s">
        <v>50</v>
      </c>
      <c r="G5" s="12" t="s">
        <v>5</v>
      </c>
      <c r="H5" s="62" t="e">
        <f ca="1">_xll.BDP(C5&amp;" Equity","PX_YEST_CLOSE")</f>
        <v>#NAME?</v>
      </c>
      <c r="I5" s="62" t="e">
        <f ca="1">_xll.BDP(C5&amp;" Equity","PX_LAST")</f>
        <v>#NAME?</v>
      </c>
      <c r="J5" s="62" t="e">
        <f ca="1">_xll.BDP(C5&amp;" Equity","BID")</f>
        <v>#NAME?</v>
      </c>
      <c r="K5" s="62" t="e">
        <f ca="1">_xll.BDP(C5&amp;" Equity","ASK")</f>
        <v>#NAME?</v>
      </c>
      <c r="L5" s="63" t="e">
        <f t="shared" ref="L5" ca="1" si="0">(H5-I5)/H5</f>
        <v>#NAME?</v>
      </c>
      <c r="M5" s="61" t="e">
        <f ca="1">_xll.BDP(C5&amp;" Equity","FUND_CRNCY_ADJ_TOTAL_ASSETS", "FUND_TOTAL_ASSETS_CRNCY=EUR")</f>
        <v>#NAME?</v>
      </c>
      <c r="N5" s="62" t="e">
        <f ca="1">_xll.BDP(C5&amp;" Equity","ETF_INAV_VALUE")</f>
        <v>#NAME?</v>
      </c>
      <c r="O5" s="61" t="e">
        <f ca="1">_xll.BDP(C5&amp;" Equity","EQY_SH_OUT_REAL")</f>
        <v>#NAME?</v>
      </c>
      <c r="P5" s="61" t="e">
        <f ca="1">_xll.BDP(C5&amp;" Equity","AVG_DAILY_VALUE_TRADED_6M")</f>
        <v>#NAME?</v>
      </c>
      <c r="Q5" s="61" t="e">
        <f ca="1">_xll.BDP(C5&amp;" Equity","VOLUME_AVG_6M")</f>
        <v>#NAME?</v>
      </c>
      <c r="R5" s="61" t="e">
        <f ca="1">_xll.BDP(C5&amp;" Equity","ETF_IMPLIED_LIQUIDITY")</f>
        <v>#NAME?</v>
      </c>
    </row>
    <row r="6" spans="1:18" ht="15.75" x14ac:dyDescent="0.2">
      <c r="A6" s="25" t="s">
        <v>189</v>
      </c>
      <c r="B6" s="14" t="s">
        <v>188</v>
      </c>
      <c r="C6" s="13" t="s">
        <v>187</v>
      </c>
      <c r="D6" s="8" t="s">
        <v>24</v>
      </c>
      <c r="E6" s="8" t="s">
        <v>23</v>
      </c>
      <c r="F6" s="8" t="s">
        <v>50</v>
      </c>
      <c r="G6" s="12" t="s">
        <v>5</v>
      </c>
      <c r="H6" s="62" t="e">
        <f ca="1">_xll.BDP(C6&amp;" Equity","PX_YEST_CLOSE")</f>
        <v>#NAME?</v>
      </c>
      <c r="I6" s="62" t="e">
        <f ca="1">_xll.BDP(C6&amp;" Equity","PX_LAST")</f>
        <v>#NAME?</v>
      </c>
      <c r="J6" s="62" t="e">
        <f ca="1">_xll.BDP(C6&amp;" Equity","BID")</f>
        <v>#NAME?</v>
      </c>
      <c r="K6" s="62" t="e">
        <f ca="1">_xll.BDP(C6&amp;" Equity","ASK")</f>
        <v>#NAME?</v>
      </c>
      <c r="L6" s="63" t="e">
        <f t="shared" ref="L6:L37" ca="1" si="1">(H6-I6)/H6</f>
        <v>#NAME?</v>
      </c>
      <c r="M6" s="61" t="e">
        <f ca="1">_xll.BDP(C6&amp;" Equity","FUND_CRNCY_ADJ_TOTAL_ASSETS", "FUND_TOTAL_ASSETS_CRNCY=EUR")</f>
        <v>#NAME?</v>
      </c>
      <c r="N6" s="62" t="e">
        <f ca="1">_xll.BDP(C6&amp;" Equity","ETF_INAV_VALUE")</f>
        <v>#NAME?</v>
      </c>
      <c r="O6" s="61" t="e">
        <f ca="1">_xll.BDP(C6&amp;" Equity","EQY_SH_OUT_REAL")</f>
        <v>#NAME?</v>
      </c>
      <c r="P6" s="61" t="e">
        <f ca="1">_xll.BDP(C6&amp;" Equity","AVG_DAILY_VALUE_TRADED_6M")</f>
        <v>#NAME?</v>
      </c>
      <c r="Q6" s="61" t="e">
        <f ca="1">_xll.BDP(C6&amp;" Equity","VOLUME_AVG_6M")</f>
        <v>#NAME?</v>
      </c>
      <c r="R6" s="61" t="e">
        <f ca="1">_xll.BDP(C6&amp;" Equity","ETF_IMPLIED_LIQUIDITY")</f>
        <v>#NAME?</v>
      </c>
    </row>
    <row r="7" spans="1:18" ht="15.75" x14ac:dyDescent="0.2">
      <c r="A7" s="25" t="s">
        <v>184</v>
      </c>
      <c r="B7" s="14" t="s">
        <v>183</v>
      </c>
      <c r="C7" s="13" t="s">
        <v>182</v>
      </c>
      <c r="D7" s="8" t="s">
        <v>181</v>
      </c>
      <c r="E7" s="8" t="s">
        <v>180</v>
      </c>
      <c r="F7" s="8" t="s">
        <v>50</v>
      </c>
      <c r="G7" s="12" t="s">
        <v>5</v>
      </c>
      <c r="H7" s="62" t="e">
        <f ca="1">_xll.BDP(C7&amp;" Equity","PX_YEST_CLOSE")</f>
        <v>#NAME?</v>
      </c>
      <c r="I7" s="62" t="e">
        <f ca="1">_xll.BDP(C7&amp;" Equity","PX_LAST")</f>
        <v>#NAME?</v>
      </c>
      <c r="J7" s="62" t="e">
        <f ca="1">_xll.BDP(C7&amp;" Equity","BID")</f>
        <v>#NAME?</v>
      </c>
      <c r="K7" s="62" t="e">
        <f ca="1">_xll.BDP(C7&amp;" Equity","ASK")</f>
        <v>#NAME?</v>
      </c>
      <c r="L7" s="63" t="e">
        <f t="shared" ca="1" si="1"/>
        <v>#NAME?</v>
      </c>
      <c r="M7" s="61" t="e">
        <f ca="1">_xll.BDP(C7&amp;" Equity","FUND_CRNCY_ADJ_TOTAL_ASSETS", "FUND_TOTAL_ASSETS_CRNCY=EUR")</f>
        <v>#NAME?</v>
      </c>
      <c r="N7" s="62" t="e">
        <f ca="1">_xll.BDP(C7&amp;" Equity","ETF_INAV_VALUE")</f>
        <v>#NAME?</v>
      </c>
      <c r="O7" s="61" t="e">
        <f ca="1">_xll.BDP(C7&amp;" Equity","EQY_SH_OUT_REAL")</f>
        <v>#NAME?</v>
      </c>
      <c r="P7" s="61" t="e">
        <f ca="1">_xll.BDP(C7&amp;" Equity","AVG_DAILY_VALUE_TRADED_6M")</f>
        <v>#NAME?</v>
      </c>
      <c r="Q7" s="61" t="e">
        <f ca="1">_xll.BDP(C7&amp;" Equity","VOLUME_AVG_6M")</f>
        <v>#NAME?</v>
      </c>
      <c r="R7" s="61" t="e">
        <f ca="1">_xll.BDP(C7&amp;" Equity","ETF_IMPLIED_LIQUIDITY")</f>
        <v>#NAME?</v>
      </c>
    </row>
    <row r="8" spans="1:18" ht="15.75" x14ac:dyDescent="0.2">
      <c r="A8" s="25" t="s">
        <v>177</v>
      </c>
      <c r="B8" s="14" t="s">
        <v>176</v>
      </c>
      <c r="C8" s="13" t="s">
        <v>175</v>
      </c>
      <c r="D8" s="8" t="s">
        <v>24</v>
      </c>
      <c r="E8" s="8" t="s">
        <v>23</v>
      </c>
      <c r="F8" s="8" t="s">
        <v>50</v>
      </c>
      <c r="G8" s="12" t="s">
        <v>5</v>
      </c>
      <c r="H8" s="62" t="e">
        <f ca="1">_xll.BDP(C8&amp;" Equity","PX_YEST_CLOSE")</f>
        <v>#NAME?</v>
      </c>
      <c r="I8" s="62" t="e">
        <f ca="1">_xll.BDP(C8&amp;" Equity","PX_LAST")</f>
        <v>#NAME?</v>
      </c>
      <c r="J8" s="62" t="e">
        <f ca="1">_xll.BDP(C8&amp;" Equity","BID")</f>
        <v>#NAME?</v>
      </c>
      <c r="K8" s="62" t="e">
        <f ca="1">_xll.BDP(C8&amp;" Equity","ASK")</f>
        <v>#NAME?</v>
      </c>
      <c r="L8" s="63" t="e">
        <f t="shared" ca="1" si="1"/>
        <v>#NAME?</v>
      </c>
      <c r="M8" s="61" t="e">
        <f ca="1">_xll.BDP(C8&amp;" Equity","FUND_CRNCY_ADJ_TOTAL_ASSETS", "FUND_TOTAL_ASSETS_CRNCY=EUR")</f>
        <v>#NAME?</v>
      </c>
      <c r="N8" s="62" t="e">
        <f ca="1">_xll.BDP(C8&amp;" Equity","ETF_INAV_VALUE")</f>
        <v>#NAME?</v>
      </c>
      <c r="O8" s="61" t="e">
        <f ca="1">_xll.BDP(C8&amp;" Equity","EQY_SH_OUT_REAL")</f>
        <v>#NAME?</v>
      </c>
      <c r="P8" s="61" t="e">
        <f ca="1">_xll.BDP(C8&amp;" Equity","AVG_DAILY_VALUE_TRADED_6M")</f>
        <v>#NAME?</v>
      </c>
      <c r="Q8" s="61" t="e">
        <f ca="1">_xll.BDP(C8&amp;" Equity","VOLUME_AVG_6M")</f>
        <v>#NAME?</v>
      </c>
      <c r="R8" s="61" t="e">
        <f ca="1">_xll.BDP(C8&amp;" Equity","ETF_IMPLIED_LIQUIDITY")</f>
        <v>#NAME?</v>
      </c>
    </row>
    <row r="9" spans="1:18" ht="15.75" x14ac:dyDescent="0.2">
      <c r="A9" s="25" t="s">
        <v>173</v>
      </c>
      <c r="B9" s="14" t="s">
        <v>172</v>
      </c>
      <c r="C9" s="13" t="s">
        <v>171</v>
      </c>
      <c r="D9" s="8" t="s">
        <v>24</v>
      </c>
      <c r="E9" s="8" t="s">
        <v>23</v>
      </c>
      <c r="F9" s="8" t="s">
        <v>50</v>
      </c>
      <c r="G9" s="12" t="s">
        <v>5</v>
      </c>
      <c r="H9" s="62" t="e">
        <f ca="1">_xll.BDP(C9&amp;" Equity","PX_YEST_CLOSE")</f>
        <v>#NAME?</v>
      </c>
      <c r="I9" s="62" t="e">
        <f ca="1">_xll.BDP(C9&amp;" Equity","PX_LAST")</f>
        <v>#NAME?</v>
      </c>
      <c r="J9" s="62" t="e">
        <f ca="1">_xll.BDP(C9&amp;" Equity","BID")</f>
        <v>#NAME?</v>
      </c>
      <c r="K9" s="62" t="e">
        <f ca="1">_xll.BDP(C9&amp;" Equity","ASK")</f>
        <v>#NAME?</v>
      </c>
      <c r="L9" s="63" t="e">
        <f t="shared" ca="1" si="1"/>
        <v>#NAME?</v>
      </c>
      <c r="M9" s="61" t="e">
        <f ca="1">_xll.BDP(C9&amp;" Equity","FUND_CRNCY_ADJ_TOTAL_ASSETS", "FUND_TOTAL_ASSETS_CRNCY=EUR")</f>
        <v>#NAME?</v>
      </c>
      <c r="N9" s="62" t="e">
        <f ca="1">_xll.BDP(C9&amp;" Equity","ETF_INAV_VALUE")</f>
        <v>#NAME?</v>
      </c>
      <c r="O9" s="61" t="e">
        <f ca="1">_xll.BDP(C9&amp;" Equity","EQY_SH_OUT_REAL")</f>
        <v>#NAME?</v>
      </c>
      <c r="P9" s="61" t="e">
        <f ca="1">_xll.BDP(C9&amp;" Equity","AVG_DAILY_VALUE_TRADED_6M")</f>
        <v>#NAME?</v>
      </c>
      <c r="Q9" s="61" t="e">
        <f ca="1">_xll.BDP(C9&amp;" Equity","VOLUME_AVG_6M")</f>
        <v>#NAME?</v>
      </c>
      <c r="R9" s="61" t="e">
        <f ca="1">_xll.BDP(C9&amp;" Equity","ETF_IMPLIED_LIQUIDITY")</f>
        <v>#NAME?</v>
      </c>
    </row>
    <row r="10" spans="1:18" ht="15.75" x14ac:dyDescent="0.2">
      <c r="A10" s="33" t="s">
        <v>123</v>
      </c>
      <c r="B10" s="32" t="s">
        <v>122</v>
      </c>
      <c r="C10" s="31" t="s">
        <v>121</v>
      </c>
      <c r="D10" s="26" t="s">
        <v>24</v>
      </c>
      <c r="E10" s="26" t="s">
        <v>23</v>
      </c>
      <c r="F10" s="26" t="s">
        <v>50</v>
      </c>
      <c r="G10" s="30" t="s">
        <v>5</v>
      </c>
      <c r="H10" s="62" t="e">
        <f ca="1">_xll.BDP(C10&amp;" Equity","PX_YEST_CLOSE")</f>
        <v>#NAME?</v>
      </c>
      <c r="I10" s="62" t="e">
        <f ca="1">_xll.BDP(C10&amp;" Equity","PX_LAST")</f>
        <v>#NAME?</v>
      </c>
      <c r="J10" s="62" t="e">
        <f ca="1">_xll.BDP(C10&amp;" Equity","BID")</f>
        <v>#NAME?</v>
      </c>
      <c r="K10" s="62" t="e">
        <f ca="1">_xll.BDP(C10&amp;" Equity","ASK")</f>
        <v>#NAME?</v>
      </c>
      <c r="L10" s="63" t="e">
        <f t="shared" ca="1" si="1"/>
        <v>#NAME?</v>
      </c>
      <c r="M10" s="61" t="e">
        <f ca="1">_xll.BDP(C10&amp;" Equity","FUND_CRNCY_ADJ_TOTAL_ASSETS", "FUND_TOTAL_ASSETS_CRNCY=EUR")</f>
        <v>#NAME?</v>
      </c>
      <c r="N10" s="62" t="e">
        <f ca="1">_xll.BDP(C10&amp;" Equity","ETF_INAV_VALUE")</f>
        <v>#NAME?</v>
      </c>
      <c r="O10" s="61" t="e">
        <f ca="1">_xll.BDP(C10&amp;" Equity","EQY_SH_OUT_REAL")</f>
        <v>#NAME?</v>
      </c>
      <c r="P10" s="61" t="e">
        <f ca="1">_xll.BDP(C10&amp;" Equity","AVG_DAILY_VALUE_TRADED_6M")</f>
        <v>#NAME?</v>
      </c>
      <c r="Q10" s="61" t="e">
        <f ca="1">_xll.BDP(C10&amp;" Equity","VOLUME_AVG_6M")</f>
        <v>#NAME?</v>
      </c>
      <c r="R10" s="61" t="e">
        <f ca="1">_xll.BDP(C10&amp;" Equity","ETF_IMPLIED_LIQUIDITY")</f>
        <v>#NAME?</v>
      </c>
    </row>
    <row r="11" spans="1:18" ht="15.75" x14ac:dyDescent="0.2">
      <c r="A11" s="25" t="s">
        <v>169</v>
      </c>
      <c r="B11" s="14" t="s">
        <v>168</v>
      </c>
      <c r="C11" s="13" t="s">
        <v>167</v>
      </c>
      <c r="D11" s="8" t="s">
        <v>24</v>
      </c>
      <c r="E11" s="8" t="s">
        <v>23</v>
      </c>
      <c r="F11" s="8" t="s">
        <v>50</v>
      </c>
      <c r="G11" s="12" t="s">
        <v>5</v>
      </c>
      <c r="H11" s="62" t="e">
        <f ca="1">_xll.BDP(C11&amp;" Equity","PX_YEST_CLOSE")</f>
        <v>#NAME?</v>
      </c>
      <c r="I11" s="62" t="e">
        <f ca="1">_xll.BDP(C11&amp;" Equity","PX_LAST")</f>
        <v>#NAME?</v>
      </c>
      <c r="J11" s="62" t="e">
        <f ca="1">_xll.BDP(C11&amp;" Equity","BID")</f>
        <v>#NAME?</v>
      </c>
      <c r="K11" s="62" t="e">
        <f ca="1">_xll.BDP(C11&amp;" Equity","ASK")</f>
        <v>#NAME?</v>
      </c>
      <c r="L11" s="63" t="e">
        <f t="shared" ca="1" si="1"/>
        <v>#NAME?</v>
      </c>
      <c r="M11" s="61" t="e">
        <f ca="1">_xll.BDP(C11&amp;" Equity","FUND_CRNCY_ADJ_TOTAL_ASSETS", "FUND_TOTAL_ASSETS_CRNCY=EUR")</f>
        <v>#NAME?</v>
      </c>
      <c r="N11" s="62" t="e">
        <f ca="1">_xll.BDP(C11&amp;" Equity","ETF_INAV_VALUE")</f>
        <v>#NAME?</v>
      </c>
      <c r="O11" s="61" t="e">
        <f ca="1">_xll.BDP(C11&amp;" Equity","EQY_SH_OUT_REAL")</f>
        <v>#NAME?</v>
      </c>
      <c r="P11" s="61" t="e">
        <f ca="1">_xll.BDP(C11&amp;" Equity","AVG_DAILY_VALUE_TRADED_6M")</f>
        <v>#NAME?</v>
      </c>
      <c r="Q11" s="61" t="e">
        <f ca="1">_xll.BDP(C11&amp;" Equity","VOLUME_AVG_6M")</f>
        <v>#NAME?</v>
      </c>
      <c r="R11" s="61" t="e">
        <f ca="1">_xll.BDP(C11&amp;" Equity","ETF_IMPLIED_LIQUIDITY")</f>
        <v>#NAME?</v>
      </c>
    </row>
    <row r="12" spans="1:18" ht="15.75" x14ac:dyDescent="0.2">
      <c r="A12" s="25" t="s">
        <v>165</v>
      </c>
      <c r="B12" s="14" t="s">
        <v>164</v>
      </c>
      <c r="C12" s="13" t="s">
        <v>163</v>
      </c>
      <c r="D12" s="8" t="s">
        <v>8</v>
      </c>
      <c r="E12" s="8" t="s">
        <v>7</v>
      </c>
      <c r="F12" s="8" t="s">
        <v>50</v>
      </c>
      <c r="G12" s="12" t="s">
        <v>5</v>
      </c>
      <c r="H12" s="62" t="e">
        <f ca="1">_xll.BDP(C12&amp;" Equity","PX_YEST_CLOSE")</f>
        <v>#NAME?</v>
      </c>
      <c r="I12" s="62" t="e">
        <f ca="1">_xll.BDP(C12&amp;" Equity","PX_LAST")</f>
        <v>#NAME?</v>
      </c>
      <c r="J12" s="62" t="e">
        <f ca="1">_xll.BDP(C12&amp;" Equity","BID")</f>
        <v>#NAME?</v>
      </c>
      <c r="K12" s="62" t="e">
        <f ca="1">_xll.BDP(C12&amp;" Equity","ASK")</f>
        <v>#NAME?</v>
      </c>
      <c r="L12" s="63" t="e">
        <f t="shared" ca="1" si="1"/>
        <v>#NAME?</v>
      </c>
      <c r="M12" s="61" t="e">
        <f ca="1">_xll.BDP(C12&amp;" Equity","FUND_CRNCY_ADJ_TOTAL_ASSETS", "FUND_TOTAL_ASSETS_CRNCY=EUR")</f>
        <v>#NAME?</v>
      </c>
      <c r="N12" s="62" t="e">
        <f ca="1">_xll.BDP(C12&amp;" Equity","ETF_INAV_VALUE")</f>
        <v>#NAME?</v>
      </c>
      <c r="O12" s="61" t="e">
        <f ca="1">_xll.BDP(C12&amp;" Equity","EQY_SH_OUT_REAL")</f>
        <v>#NAME?</v>
      </c>
      <c r="P12" s="61" t="e">
        <f ca="1">_xll.BDP(C12&amp;" Equity","AVG_DAILY_VALUE_TRADED_6M")</f>
        <v>#NAME?</v>
      </c>
      <c r="Q12" s="61" t="e">
        <f ca="1">_xll.BDP(C12&amp;" Equity","VOLUME_AVG_6M")</f>
        <v>#NAME?</v>
      </c>
      <c r="R12" s="61" t="e">
        <f ca="1">_xll.BDP(C12&amp;" Equity","ETF_IMPLIED_LIQUIDITY")</f>
        <v>#NAME?</v>
      </c>
    </row>
    <row r="13" spans="1:18" ht="15.75" x14ac:dyDescent="0.2">
      <c r="A13" s="25" t="s">
        <v>161</v>
      </c>
      <c r="B13" s="14" t="s">
        <v>160</v>
      </c>
      <c r="C13" s="13" t="s">
        <v>159</v>
      </c>
      <c r="D13" s="8" t="s">
        <v>8</v>
      </c>
      <c r="E13" s="8" t="s">
        <v>7</v>
      </c>
      <c r="F13" s="8" t="s">
        <v>100</v>
      </c>
      <c r="G13" s="12" t="s">
        <v>5</v>
      </c>
      <c r="H13" s="62" t="e">
        <f ca="1">_xll.BDP(C13&amp;" Equity","PX_YEST_CLOSE")</f>
        <v>#NAME?</v>
      </c>
      <c r="I13" s="62" t="e">
        <f ca="1">_xll.BDP(C13&amp;" Equity","PX_LAST")</f>
        <v>#NAME?</v>
      </c>
      <c r="J13" s="62" t="e">
        <f ca="1">_xll.BDP(C13&amp;" Equity","BID")</f>
        <v>#NAME?</v>
      </c>
      <c r="K13" s="62" t="e">
        <f ca="1">_xll.BDP(C13&amp;" Equity","ASK")</f>
        <v>#NAME?</v>
      </c>
      <c r="L13" s="63" t="e">
        <f t="shared" ca="1" si="1"/>
        <v>#NAME?</v>
      </c>
      <c r="M13" s="61" t="e">
        <f ca="1">_xll.BDP(C13&amp;" Equity","FUND_CRNCY_ADJ_TOTAL_ASSETS", "FUND_TOTAL_ASSETS_CRNCY=EUR")</f>
        <v>#NAME?</v>
      </c>
      <c r="N13" s="62" t="e">
        <f ca="1">_xll.BDP(C13&amp;" Equity","ETF_INAV_VALUE")</f>
        <v>#NAME?</v>
      </c>
      <c r="O13" s="61" t="e">
        <f ca="1">_xll.BDP(C13&amp;" Equity","EQY_SH_OUT_REAL")</f>
        <v>#NAME?</v>
      </c>
      <c r="P13" s="61" t="e">
        <f ca="1">_xll.BDP(C13&amp;" Equity","AVG_DAILY_VALUE_TRADED_6M")</f>
        <v>#NAME?</v>
      </c>
      <c r="Q13" s="61" t="e">
        <f ca="1">_xll.BDP(C13&amp;" Equity","VOLUME_AVG_6M")</f>
        <v>#NAME?</v>
      </c>
      <c r="R13" s="61" t="e">
        <f ca="1">_xll.BDP(C13&amp;" Equity","ETF_IMPLIED_LIQUIDITY")</f>
        <v>#NAME?</v>
      </c>
    </row>
    <row r="14" spans="1:18" ht="15.75" x14ac:dyDescent="0.2">
      <c r="A14" s="25" t="s">
        <v>157</v>
      </c>
      <c r="B14" s="14" t="s">
        <v>156</v>
      </c>
      <c r="C14" s="13" t="s">
        <v>155</v>
      </c>
      <c r="D14" s="8" t="s">
        <v>8</v>
      </c>
      <c r="E14" s="8" t="s">
        <v>7</v>
      </c>
      <c r="F14" s="8" t="s">
        <v>100</v>
      </c>
      <c r="G14" s="12" t="s">
        <v>5</v>
      </c>
      <c r="H14" s="62" t="e">
        <f ca="1">_xll.BDP(C14&amp;" Equity","PX_YEST_CLOSE")</f>
        <v>#NAME?</v>
      </c>
      <c r="I14" s="62" t="e">
        <f ca="1">_xll.BDP(C14&amp;" Equity","PX_LAST")</f>
        <v>#NAME?</v>
      </c>
      <c r="J14" s="62" t="e">
        <f ca="1">_xll.BDP(C14&amp;" Equity","BID")</f>
        <v>#NAME?</v>
      </c>
      <c r="K14" s="62" t="e">
        <f ca="1">_xll.BDP(C14&amp;" Equity","ASK")</f>
        <v>#NAME?</v>
      </c>
      <c r="L14" s="63" t="e">
        <f t="shared" ca="1" si="1"/>
        <v>#NAME?</v>
      </c>
      <c r="M14" s="61" t="e">
        <f ca="1">_xll.BDP(C14&amp;" Equity","FUND_CRNCY_ADJ_TOTAL_ASSETS", "FUND_TOTAL_ASSETS_CRNCY=EUR")</f>
        <v>#NAME?</v>
      </c>
      <c r="N14" s="62" t="e">
        <f ca="1">_xll.BDP(C14&amp;" Equity","ETF_INAV_VALUE")</f>
        <v>#NAME?</v>
      </c>
      <c r="O14" s="61" t="e">
        <f ca="1">_xll.BDP(C14&amp;" Equity","EQY_SH_OUT_REAL")</f>
        <v>#NAME?</v>
      </c>
      <c r="P14" s="61" t="e">
        <f ca="1">_xll.BDP(C14&amp;" Equity","AVG_DAILY_VALUE_TRADED_6M")</f>
        <v>#NAME?</v>
      </c>
      <c r="Q14" s="61" t="e">
        <f ca="1">_xll.BDP(C14&amp;" Equity","VOLUME_AVG_6M")</f>
        <v>#NAME?</v>
      </c>
      <c r="R14" s="61" t="e">
        <f ca="1">_xll.BDP(C14&amp;" Equity","ETF_IMPLIED_LIQUIDITY")</f>
        <v>#NAME?</v>
      </c>
    </row>
    <row r="15" spans="1:18" ht="15.75" x14ac:dyDescent="0.2">
      <c r="A15" s="15" t="s">
        <v>153</v>
      </c>
      <c r="B15" s="14" t="s">
        <v>152</v>
      </c>
      <c r="C15" s="13" t="s">
        <v>151</v>
      </c>
      <c r="D15" s="8" t="s">
        <v>8</v>
      </c>
      <c r="E15" s="8" t="s">
        <v>7</v>
      </c>
      <c r="F15" s="8" t="s">
        <v>100</v>
      </c>
      <c r="G15" s="12" t="s">
        <v>5</v>
      </c>
      <c r="H15" s="62" t="e">
        <f ca="1">_xll.BDP(C15&amp;" Equity","PX_YEST_CLOSE")</f>
        <v>#NAME?</v>
      </c>
      <c r="I15" s="62" t="e">
        <f ca="1">_xll.BDP(C15&amp;" Equity","PX_LAST")</f>
        <v>#NAME?</v>
      </c>
      <c r="J15" s="62" t="e">
        <f ca="1">_xll.BDP(C15&amp;" Equity","BID")</f>
        <v>#NAME?</v>
      </c>
      <c r="K15" s="62" t="e">
        <f ca="1">_xll.BDP(C15&amp;" Equity","ASK")</f>
        <v>#NAME?</v>
      </c>
      <c r="L15" s="63" t="e">
        <f t="shared" ca="1" si="1"/>
        <v>#NAME?</v>
      </c>
      <c r="M15" s="61" t="e">
        <f ca="1">_xll.BDP(C15&amp;" Equity","FUND_CRNCY_ADJ_TOTAL_ASSETS", "FUND_TOTAL_ASSETS_CRNCY=EUR")</f>
        <v>#NAME?</v>
      </c>
      <c r="N15" s="62" t="e">
        <f ca="1">_xll.BDP(C15&amp;" Equity","ETF_INAV_VALUE")</f>
        <v>#NAME?</v>
      </c>
      <c r="O15" s="61" t="e">
        <f ca="1">_xll.BDP(C15&amp;" Equity","EQY_SH_OUT_REAL")</f>
        <v>#NAME?</v>
      </c>
      <c r="P15" s="61" t="e">
        <f ca="1">_xll.BDP(C15&amp;" Equity","AVG_DAILY_VALUE_TRADED_6M")</f>
        <v>#NAME?</v>
      </c>
      <c r="Q15" s="61" t="e">
        <f ca="1">_xll.BDP(C15&amp;" Equity","VOLUME_AVG_6M")</f>
        <v>#NAME?</v>
      </c>
      <c r="R15" s="61" t="e">
        <f ca="1">_xll.BDP(C15&amp;" Equity","ETF_IMPLIED_LIQUIDITY")</f>
        <v>#NAME?</v>
      </c>
    </row>
    <row r="16" spans="1:18" ht="15.75" x14ac:dyDescent="0.2">
      <c r="A16" s="25" t="s">
        <v>149</v>
      </c>
      <c r="B16" s="14" t="s">
        <v>148</v>
      </c>
      <c r="C16" s="13" t="s">
        <v>147</v>
      </c>
      <c r="D16" s="8" t="s">
        <v>8</v>
      </c>
      <c r="E16" s="8" t="s">
        <v>142</v>
      </c>
      <c r="F16" s="8" t="s">
        <v>50</v>
      </c>
      <c r="G16" s="12" t="s">
        <v>5</v>
      </c>
      <c r="H16" s="62" t="e">
        <f ca="1">_xll.BDP(C16&amp;" Equity","PX_YEST_CLOSE")</f>
        <v>#NAME?</v>
      </c>
      <c r="I16" s="62" t="e">
        <f ca="1">_xll.BDP(C16&amp;" Equity","PX_LAST")</f>
        <v>#NAME?</v>
      </c>
      <c r="J16" s="62" t="e">
        <f ca="1">_xll.BDP(C16&amp;" Equity","BID")</f>
        <v>#NAME?</v>
      </c>
      <c r="K16" s="62" t="e">
        <f ca="1">_xll.BDP(C16&amp;" Equity","ASK")</f>
        <v>#NAME?</v>
      </c>
      <c r="L16" s="63" t="e">
        <f t="shared" ca="1" si="1"/>
        <v>#NAME?</v>
      </c>
      <c r="M16" s="61" t="e">
        <f ca="1">_xll.BDP(C16&amp;" Equity","FUND_CRNCY_ADJ_TOTAL_ASSETS", "FUND_TOTAL_ASSETS_CRNCY=EUR")</f>
        <v>#NAME?</v>
      </c>
      <c r="N16" s="62" t="e">
        <f ca="1">_xll.BDP(C16&amp;" Equity","ETF_INAV_VALUE")</f>
        <v>#NAME?</v>
      </c>
      <c r="O16" s="61" t="e">
        <f ca="1">_xll.BDP(C16&amp;" Equity","EQY_SH_OUT_REAL")</f>
        <v>#NAME?</v>
      </c>
      <c r="P16" s="61" t="e">
        <f ca="1">_xll.BDP(C16&amp;" Equity","AVG_DAILY_VALUE_TRADED_6M")</f>
        <v>#NAME?</v>
      </c>
      <c r="Q16" s="61" t="e">
        <f ca="1">_xll.BDP(C16&amp;" Equity","VOLUME_AVG_6M")</f>
        <v>#NAME?</v>
      </c>
      <c r="R16" s="61" t="e">
        <f ca="1">_xll.BDP(C16&amp;" Equity","ETF_IMPLIED_LIQUIDITY")</f>
        <v>#NAME?</v>
      </c>
    </row>
    <row r="17" spans="1:18" ht="15.75" x14ac:dyDescent="0.2">
      <c r="A17" s="25" t="s">
        <v>145</v>
      </c>
      <c r="B17" s="14" t="s">
        <v>144</v>
      </c>
      <c r="C17" s="13" t="s">
        <v>143</v>
      </c>
      <c r="D17" s="8" t="s">
        <v>8</v>
      </c>
      <c r="E17" s="8" t="s">
        <v>142</v>
      </c>
      <c r="F17" s="8" t="s">
        <v>50</v>
      </c>
      <c r="G17" s="12" t="s">
        <v>5</v>
      </c>
      <c r="H17" s="62" t="e">
        <f ca="1">_xll.BDP(C17&amp;" Equity","PX_YEST_CLOSE")</f>
        <v>#NAME?</v>
      </c>
      <c r="I17" s="62" t="e">
        <f ca="1">_xll.BDP(C17&amp;" Equity","PX_LAST")</f>
        <v>#NAME?</v>
      </c>
      <c r="J17" s="62" t="e">
        <f ca="1">_xll.BDP(C17&amp;" Equity","BID")</f>
        <v>#NAME?</v>
      </c>
      <c r="K17" s="62" t="e">
        <f ca="1">_xll.BDP(C17&amp;" Equity","ASK")</f>
        <v>#NAME?</v>
      </c>
      <c r="L17" s="63" t="e">
        <f t="shared" ca="1" si="1"/>
        <v>#NAME?</v>
      </c>
      <c r="M17" s="61" t="e">
        <f ca="1">_xll.BDP(C17&amp;" Equity","FUND_CRNCY_ADJ_TOTAL_ASSETS", "FUND_TOTAL_ASSETS_CRNCY=EUR")</f>
        <v>#NAME?</v>
      </c>
      <c r="N17" s="62" t="e">
        <f ca="1">_xll.BDP(C17&amp;" Equity","ETF_INAV_VALUE")</f>
        <v>#NAME?</v>
      </c>
      <c r="O17" s="61" t="e">
        <f ca="1">_xll.BDP(C17&amp;" Equity","EQY_SH_OUT_REAL")</f>
        <v>#NAME?</v>
      </c>
      <c r="P17" s="61" t="e">
        <f ca="1">_xll.BDP(C17&amp;" Equity","AVG_DAILY_VALUE_TRADED_6M")</f>
        <v>#NAME?</v>
      </c>
      <c r="Q17" s="61" t="e">
        <f ca="1">_xll.BDP(C17&amp;" Equity","VOLUME_AVG_6M")</f>
        <v>#NAME?</v>
      </c>
      <c r="R17" s="61" t="e">
        <f ca="1">_xll.BDP(C17&amp;" Equity","ETF_IMPLIED_LIQUIDITY")</f>
        <v>#NAME?</v>
      </c>
    </row>
    <row r="18" spans="1:18" ht="15.75" x14ac:dyDescent="0.2">
      <c r="A18" s="25" t="s">
        <v>140</v>
      </c>
      <c r="B18" s="14" t="s">
        <v>139</v>
      </c>
      <c r="C18" s="13" t="s">
        <v>138</v>
      </c>
      <c r="D18" s="8" t="s">
        <v>24</v>
      </c>
      <c r="E18" s="8" t="s">
        <v>7</v>
      </c>
      <c r="F18" s="8" t="s">
        <v>100</v>
      </c>
      <c r="G18" s="12" t="s">
        <v>5</v>
      </c>
      <c r="H18" s="62" t="e">
        <f ca="1">_xll.BDP(C18&amp;" Equity","PX_YEST_CLOSE")</f>
        <v>#NAME?</v>
      </c>
      <c r="I18" s="62" t="e">
        <f ca="1">_xll.BDP(C18&amp;" Equity","PX_LAST")</f>
        <v>#NAME?</v>
      </c>
      <c r="J18" s="62" t="e">
        <f ca="1">_xll.BDP(C18&amp;" Equity","BID")</f>
        <v>#NAME?</v>
      </c>
      <c r="K18" s="62" t="e">
        <f ca="1">_xll.BDP(C18&amp;" Equity","ASK")</f>
        <v>#NAME?</v>
      </c>
      <c r="L18" s="63" t="e">
        <f t="shared" ca="1" si="1"/>
        <v>#NAME?</v>
      </c>
      <c r="M18" s="61" t="e">
        <f ca="1">_xll.BDP(C18&amp;" Equity","FUND_CRNCY_ADJ_TOTAL_ASSETS", "FUND_TOTAL_ASSETS_CRNCY=EUR")</f>
        <v>#NAME?</v>
      </c>
      <c r="N18" s="62" t="e">
        <f ca="1">_xll.BDP(C18&amp;" Equity","ETF_INAV_VALUE")</f>
        <v>#NAME?</v>
      </c>
      <c r="O18" s="61" t="e">
        <f ca="1">_xll.BDP(C18&amp;" Equity","EQY_SH_OUT_REAL")</f>
        <v>#NAME?</v>
      </c>
      <c r="P18" s="61" t="e">
        <f ca="1">_xll.BDP(C18&amp;" Equity","AVG_DAILY_VALUE_TRADED_6M")</f>
        <v>#NAME?</v>
      </c>
      <c r="Q18" s="61" t="e">
        <f ca="1">_xll.BDP(C18&amp;" Equity","VOLUME_AVG_6M")</f>
        <v>#NAME?</v>
      </c>
      <c r="R18" s="61" t="e">
        <f ca="1">_xll.BDP(C18&amp;" Equity","ETF_IMPLIED_LIQUIDITY")</f>
        <v>#NAME?</v>
      </c>
    </row>
    <row r="19" spans="1:18" ht="15.75" x14ac:dyDescent="0.2">
      <c r="A19" s="33" t="s">
        <v>131</v>
      </c>
      <c r="B19" s="32" t="s">
        <v>130</v>
      </c>
      <c r="C19" s="31" t="s">
        <v>129</v>
      </c>
      <c r="D19" s="26" t="s">
        <v>8</v>
      </c>
      <c r="E19" s="26" t="s">
        <v>7</v>
      </c>
      <c r="F19" s="26" t="s">
        <v>50</v>
      </c>
      <c r="G19" s="30" t="s">
        <v>5</v>
      </c>
      <c r="H19" s="62" t="e">
        <f ca="1">_xll.BDP(C19&amp;" Equity","PX_YEST_CLOSE")</f>
        <v>#NAME?</v>
      </c>
      <c r="I19" s="62" t="e">
        <f ca="1">_xll.BDP(C19&amp;" Equity","PX_LAST")</f>
        <v>#NAME?</v>
      </c>
      <c r="J19" s="62" t="e">
        <f ca="1">_xll.BDP(C19&amp;" Equity","BID")</f>
        <v>#NAME?</v>
      </c>
      <c r="K19" s="62" t="e">
        <f ca="1">_xll.BDP(C19&amp;" Equity","ASK")</f>
        <v>#NAME?</v>
      </c>
      <c r="L19" s="63" t="e">
        <f t="shared" ca="1" si="1"/>
        <v>#NAME?</v>
      </c>
      <c r="M19" s="61" t="e">
        <f ca="1">_xll.BDP(C19&amp;" Equity","FUND_CRNCY_ADJ_TOTAL_ASSETS", "FUND_TOTAL_ASSETS_CRNCY=EUR")</f>
        <v>#NAME?</v>
      </c>
      <c r="N19" s="62" t="e">
        <f ca="1">_xll.BDP(C19&amp;" Equity","ETF_INAV_VALUE")</f>
        <v>#NAME?</v>
      </c>
      <c r="O19" s="61" t="e">
        <f ca="1">_xll.BDP(C19&amp;" Equity","EQY_SH_OUT_REAL")</f>
        <v>#NAME?</v>
      </c>
      <c r="P19" s="61" t="e">
        <f ca="1">_xll.BDP(C19&amp;" Equity","AVG_DAILY_VALUE_TRADED_6M")</f>
        <v>#NAME?</v>
      </c>
      <c r="Q19" s="61" t="e">
        <f ca="1">_xll.BDP(C19&amp;" Equity","VOLUME_AVG_6M")</f>
        <v>#NAME?</v>
      </c>
      <c r="R19" s="61" t="e">
        <f ca="1">_xll.BDP(C19&amp;" Equity","ETF_IMPLIED_LIQUIDITY")</f>
        <v>#NAME?</v>
      </c>
    </row>
    <row r="20" spans="1:18" ht="15.75" x14ac:dyDescent="0.2">
      <c r="A20" s="33" t="s">
        <v>127</v>
      </c>
      <c r="B20" s="32" t="s">
        <v>126</v>
      </c>
      <c r="C20" s="31" t="s">
        <v>125</v>
      </c>
      <c r="D20" s="26" t="s">
        <v>8</v>
      </c>
      <c r="E20" s="26" t="s">
        <v>7</v>
      </c>
      <c r="F20" s="26" t="s">
        <v>100</v>
      </c>
      <c r="G20" s="30" t="s">
        <v>5</v>
      </c>
      <c r="H20" s="62" t="e">
        <f ca="1">_xll.BDP(C20&amp;" Equity","PX_YEST_CLOSE")</f>
        <v>#NAME?</v>
      </c>
      <c r="I20" s="62" t="e">
        <f ca="1">_xll.BDP(C20&amp;" Equity","PX_LAST")</f>
        <v>#NAME?</v>
      </c>
      <c r="J20" s="62" t="e">
        <f ca="1">_xll.BDP(C20&amp;" Equity","BID")</f>
        <v>#NAME?</v>
      </c>
      <c r="K20" s="62" t="e">
        <f ca="1">_xll.BDP(C20&amp;" Equity","ASK")</f>
        <v>#NAME?</v>
      </c>
      <c r="L20" s="63" t="e">
        <f t="shared" ca="1" si="1"/>
        <v>#NAME?</v>
      </c>
      <c r="M20" s="61" t="e">
        <f ca="1">_xll.BDP(C20&amp;" Equity","FUND_CRNCY_ADJ_TOTAL_ASSETS", "FUND_TOTAL_ASSETS_CRNCY=EUR")</f>
        <v>#NAME?</v>
      </c>
      <c r="N20" s="62" t="e">
        <f ca="1">_xll.BDP(C20&amp;" Equity","ETF_INAV_VALUE")</f>
        <v>#NAME?</v>
      </c>
      <c r="O20" s="61" t="e">
        <f ca="1">_xll.BDP(C20&amp;" Equity","EQY_SH_OUT_REAL")</f>
        <v>#NAME?</v>
      </c>
      <c r="P20" s="61" t="e">
        <f ca="1">_xll.BDP(C20&amp;" Equity","AVG_DAILY_VALUE_TRADED_6M")</f>
        <v>#NAME?</v>
      </c>
      <c r="Q20" s="61" t="e">
        <f ca="1">_xll.BDP(C20&amp;" Equity","VOLUME_AVG_6M")</f>
        <v>#NAME?</v>
      </c>
      <c r="R20" s="61" t="e">
        <f ca="1">_xll.BDP(C20&amp;" Equity","ETF_IMPLIED_LIQUIDITY")</f>
        <v>#NAME?</v>
      </c>
    </row>
    <row r="21" spans="1:18" ht="15.75" x14ac:dyDescent="0.2">
      <c r="A21" s="78" t="s">
        <v>261</v>
      </c>
      <c r="B21" s="79" t="s">
        <v>265</v>
      </c>
      <c r="C21" s="80" t="s">
        <v>282</v>
      </c>
      <c r="D21" s="81" t="s">
        <v>8</v>
      </c>
      <c r="E21" s="81" t="s">
        <v>7</v>
      </c>
      <c r="F21" s="81" t="s">
        <v>100</v>
      </c>
      <c r="G21" s="82" t="s">
        <v>5</v>
      </c>
      <c r="H21" s="89" t="e">
        <f ca="1">_xll.BDP(C21&amp;" Equity","PX_YEST_CLOSE")</f>
        <v>#NAME?</v>
      </c>
      <c r="I21" s="89" t="e">
        <f ca="1">_xll.BDP(C21&amp;" Equity","PX_LAST")</f>
        <v>#NAME?</v>
      </c>
      <c r="J21" s="89" t="e">
        <f ca="1">_xll.BDP(C21&amp;" Equity","BID")</f>
        <v>#NAME?</v>
      </c>
      <c r="K21" s="89" t="e">
        <f ca="1">_xll.BDP(C21&amp;" Equity","ASK")</f>
        <v>#NAME?</v>
      </c>
      <c r="L21" s="90" t="e">
        <f t="shared" ca="1" si="1"/>
        <v>#NAME?</v>
      </c>
      <c r="M21" s="91" t="e">
        <f ca="1">_xll.BDP(C21&amp;" Equity","FUND_CRNCY_ADJ_TOTAL_ASSETS", "FUND_TOTAL_ASSETS_CRNCY=EUR")</f>
        <v>#NAME?</v>
      </c>
      <c r="N21" s="89" t="e">
        <f ca="1">_xll.BDP(C21&amp;" Equity","ETF_INAV_VALUE")</f>
        <v>#NAME?</v>
      </c>
      <c r="O21" s="91" t="e">
        <f ca="1">_xll.BDP(C21&amp;" Equity","EQY_SH_OUT_REAL")</f>
        <v>#NAME?</v>
      </c>
      <c r="P21" s="91" t="e">
        <f ca="1">_xll.BDP(C21&amp;" Equity","AVG_DAILY_VALUE_TRADED_6M")</f>
        <v>#NAME?</v>
      </c>
      <c r="Q21" s="91" t="e">
        <f ca="1">_xll.BDP(C21&amp;" Equity","VOLUME_AVG_6M")</f>
        <v>#NAME?</v>
      </c>
      <c r="R21" s="91" t="e">
        <f ca="1">_xll.BDP(C21&amp;" Equity","ETF_IMPLIED_LIQUIDITY")</f>
        <v>#NAME?</v>
      </c>
    </row>
    <row r="22" spans="1:18" ht="15.75" x14ac:dyDescent="0.2">
      <c r="A22" s="78" t="s">
        <v>262</v>
      </c>
      <c r="B22" s="79" t="s">
        <v>266</v>
      </c>
      <c r="C22" s="80" t="s">
        <v>283</v>
      </c>
      <c r="D22" s="81" t="s">
        <v>8</v>
      </c>
      <c r="E22" s="81" t="s">
        <v>7</v>
      </c>
      <c r="F22" s="81" t="s">
        <v>100</v>
      </c>
      <c r="G22" s="82" t="s">
        <v>5</v>
      </c>
      <c r="H22" s="89" t="e">
        <f ca="1">_xll.BDP(C22&amp;" Equity","PX_YEST_CLOSE")</f>
        <v>#NAME?</v>
      </c>
      <c r="I22" s="89" t="e">
        <f ca="1">_xll.BDP(C22&amp;" Equity","PX_LAST")</f>
        <v>#NAME?</v>
      </c>
      <c r="J22" s="89" t="e">
        <f ca="1">_xll.BDP(C22&amp;" Equity","BID")</f>
        <v>#NAME?</v>
      </c>
      <c r="K22" s="89" t="e">
        <f ca="1">_xll.BDP(C22&amp;" Equity","ASK")</f>
        <v>#NAME?</v>
      </c>
      <c r="L22" s="90" t="e">
        <f t="shared" ca="1" si="1"/>
        <v>#NAME?</v>
      </c>
      <c r="M22" s="91" t="e">
        <f ca="1">_xll.BDP(C22&amp;" Equity","FUND_CRNCY_ADJ_TOTAL_ASSETS", "FUND_TOTAL_ASSETS_CRNCY=EUR")</f>
        <v>#NAME?</v>
      </c>
      <c r="N22" s="89" t="e">
        <f ca="1">_xll.BDP(C22&amp;" Equity","ETF_INAV_VALUE")</f>
        <v>#NAME?</v>
      </c>
      <c r="O22" s="91" t="e">
        <f ca="1">_xll.BDP(C22&amp;" Equity","EQY_SH_OUT_REAL")</f>
        <v>#NAME?</v>
      </c>
      <c r="P22" s="91" t="e">
        <f ca="1">_xll.BDP(C22&amp;" Equity","AVG_DAILY_VALUE_TRADED_6M")</f>
        <v>#NAME?</v>
      </c>
      <c r="Q22" s="91" t="e">
        <f ca="1">_xll.BDP(C22&amp;" Equity","VOLUME_AVG_6M")</f>
        <v>#NAME?</v>
      </c>
      <c r="R22" s="91" t="e">
        <f ca="1">_xll.BDP(C22&amp;" Equity","ETF_IMPLIED_LIQUIDITY")</f>
        <v>#NAME?</v>
      </c>
    </row>
    <row r="23" spans="1:18" ht="15.75" x14ac:dyDescent="0.2">
      <c r="A23" s="78" t="s">
        <v>263</v>
      </c>
      <c r="B23" s="79" t="s">
        <v>267</v>
      </c>
      <c r="C23" s="80" t="s">
        <v>288</v>
      </c>
      <c r="D23" s="81" t="s">
        <v>8</v>
      </c>
      <c r="E23" s="81" t="s">
        <v>7</v>
      </c>
      <c r="F23" s="81" t="s">
        <v>100</v>
      </c>
      <c r="G23" s="82" t="s">
        <v>5</v>
      </c>
      <c r="H23" s="89" t="e">
        <f ca="1">_xll.BDP(C23&amp;" Equity","PX_YEST_CLOSE")</f>
        <v>#NAME?</v>
      </c>
      <c r="I23" s="89" t="e">
        <f ca="1">_xll.BDP(C23&amp;" Equity","PX_LAST")</f>
        <v>#NAME?</v>
      </c>
      <c r="J23" s="89" t="e">
        <f ca="1">_xll.BDP(C23&amp;" Equity","BID")</f>
        <v>#NAME?</v>
      </c>
      <c r="K23" s="89" t="e">
        <f ca="1">_xll.BDP(C23&amp;" Equity","ASK")</f>
        <v>#NAME?</v>
      </c>
      <c r="L23" s="90" t="e">
        <f t="shared" ca="1" si="1"/>
        <v>#NAME?</v>
      </c>
      <c r="M23" s="91" t="e">
        <f ca="1">_xll.BDP(C23&amp;" Equity","FUND_CRNCY_ADJ_TOTAL_ASSETS", "FUND_TOTAL_ASSETS_CRNCY=EUR")</f>
        <v>#NAME?</v>
      </c>
      <c r="N23" s="89" t="e">
        <f ca="1">_xll.BDP(C23&amp;" Equity","ETF_INAV_VALUE")</f>
        <v>#NAME?</v>
      </c>
      <c r="O23" s="91" t="e">
        <f ca="1">_xll.BDP(C23&amp;" Equity","EQY_SH_OUT_REAL")</f>
        <v>#NAME?</v>
      </c>
      <c r="P23" s="91" t="e">
        <f ca="1">_xll.BDP(C23&amp;" Equity","AVG_DAILY_VALUE_TRADED_6M")</f>
        <v>#NAME?</v>
      </c>
      <c r="Q23" s="91" t="e">
        <f ca="1">_xll.BDP(C23&amp;" Equity","VOLUME_AVG_6M")</f>
        <v>#NAME?</v>
      </c>
      <c r="R23" s="91" t="e">
        <f ca="1">_xll.BDP(C23&amp;" Equity","ETF_IMPLIED_LIQUIDITY")</f>
        <v>#NAME?</v>
      </c>
    </row>
    <row r="24" spans="1:18" ht="15.75" x14ac:dyDescent="0.2">
      <c r="A24" s="78" t="s">
        <v>264</v>
      </c>
      <c r="B24" s="79" t="s">
        <v>268</v>
      </c>
      <c r="C24" s="80" t="s">
        <v>284</v>
      </c>
      <c r="D24" s="81" t="s">
        <v>24</v>
      </c>
      <c r="E24" s="81" t="s">
        <v>23</v>
      </c>
      <c r="F24" s="81" t="s">
        <v>100</v>
      </c>
      <c r="G24" s="82" t="s">
        <v>5</v>
      </c>
      <c r="H24" s="89" t="e">
        <f ca="1">_xll.BDP(C24&amp;" Equity","PX_YEST_CLOSE")</f>
        <v>#NAME?</v>
      </c>
      <c r="I24" s="89" t="e">
        <f ca="1">_xll.BDP(C24&amp;" Equity","PX_LAST")</f>
        <v>#NAME?</v>
      </c>
      <c r="J24" s="89" t="e">
        <f ca="1">_xll.BDP(C24&amp;" Equity","BID")</f>
        <v>#NAME?</v>
      </c>
      <c r="K24" s="89" t="e">
        <f ca="1">_xll.BDP(C24&amp;" Equity","ASK")</f>
        <v>#NAME?</v>
      </c>
      <c r="L24" s="90" t="e">
        <f t="shared" ca="1" si="1"/>
        <v>#NAME?</v>
      </c>
      <c r="M24" s="91" t="e">
        <f ca="1">_xll.BDP(C24&amp;" Equity","FUND_CRNCY_ADJ_TOTAL_ASSETS", "FUND_TOTAL_ASSETS_CRNCY=EUR")</f>
        <v>#NAME?</v>
      </c>
      <c r="N24" s="89" t="e">
        <f ca="1">_xll.BDP(C24&amp;" Equity","ETF_INAV_VALUE")</f>
        <v>#NAME?</v>
      </c>
      <c r="O24" s="91" t="e">
        <f ca="1">_xll.BDP(C24&amp;" Equity","EQY_SH_OUT_REAL")</f>
        <v>#NAME?</v>
      </c>
      <c r="P24" s="91" t="e">
        <f ca="1">_xll.BDP(C24&amp;" Equity","AVG_DAILY_VALUE_TRADED_6M")</f>
        <v>#NAME?</v>
      </c>
      <c r="Q24" s="91" t="e">
        <f ca="1">_xll.BDP(C24&amp;" Equity","VOLUME_AVG_6M")</f>
        <v>#NAME?</v>
      </c>
      <c r="R24" s="91" t="e">
        <f ca="1">_xll.BDP(C24&amp;" Equity","ETF_IMPLIED_LIQUIDITY")</f>
        <v>#NAME?</v>
      </c>
    </row>
    <row r="25" spans="1:18" ht="15.75" x14ac:dyDescent="0.2">
      <c r="A25" s="33" t="s">
        <v>136</v>
      </c>
      <c r="B25" s="32" t="s">
        <v>135</v>
      </c>
      <c r="C25" s="31" t="s">
        <v>134</v>
      </c>
      <c r="D25" s="26" t="s">
        <v>133</v>
      </c>
      <c r="E25" s="26" t="s">
        <v>23</v>
      </c>
      <c r="F25" s="26" t="s">
        <v>50</v>
      </c>
      <c r="G25" s="30" t="s">
        <v>5</v>
      </c>
      <c r="H25" s="62" t="e">
        <f ca="1">_xll.BDP(C25&amp;" Equity","PX_YEST_CLOSE")</f>
        <v>#NAME?</v>
      </c>
      <c r="I25" s="62" t="e">
        <f ca="1">_xll.BDP(C25&amp;" Equity","PX_LAST")</f>
        <v>#NAME?</v>
      </c>
      <c r="J25" s="62" t="e">
        <f ca="1">_xll.BDP(C25&amp;" Equity","BID")</f>
        <v>#NAME?</v>
      </c>
      <c r="K25" s="62" t="e">
        <f ca="1">_xll.BDP(C25&amp;" Equity","ASK")</f>
        <v>#NAME?</v>
      </c>
      <c r="L25" s="63" t="e">
        <f t="shared" ca="1" si="1"/>
        <v>#NAME?</v>
      </c>
      <c r="M25" s="61" t="e">
        <f ca="1">_xll.BDP(C25&amp;" Equity","FUND_CRNCY_ADJ_TOTAL_ASSETS", "FUND_TOTAL_ASSETS_CRNCY=EUR")</f>
        <v>#NAME?</v>
      </c>
      <c r="N25" s="62" t="e">
        <f ca="1">_xll.BDP(C25&amp;" Equity","ETF_INAV_VALUE")</f>
        <v>#NAME?</v>
      </c>
      <c r="O25" s="61" t="e">
        <f ca="1">_xll.BDP(C25&amp;" Equity","EQY_SH_OUT_REAL")</f>
        <v>#NAME?</v>
      </c>
      <c r="P25" s="61" t="e">
        <f ca="1">_xll.BDP(C25&amp;" Equity","AVG_DAILY_VALUE_TRADED_6M")</f>
        <v>#NAME?</v>
      </c>
      <c r="Q25" s="61" t="e">
        <f ca="1">_xll.BDP(C25&amp;" Equity","VOLUME_AVG_6M")</f>
        <v>#NAME?</v>
      </c>
      <c r="R25" s="61" t="e">
        <f ca="1">_xll.BDP(C25&amp;" Equity","ETF_IMPLIED_LIQUIDITY")</f>
        <v>#NAME?</v>
      </c>
    </row>
    <row r="26" spans="1:18" ht="15.75" x14ac:dyDescent="0.2">
      <c r="A26" s="33" t="s">
        <v>119</v>
      </c>
      <c r="B26" s="32" t="s">
        <v>118</v>
      </c>
      <c r="C26" s="31" t="s">
        <v>117</v>
      </c>
      <c r="D26" s="26" t="s">
        <v>8</v>
      </c>
      <c r="E26" s="26" t="s">
        <v>7</v>
      </c>
      <c r="F26" s="26" t="s">
        <v>100</v>
      </c>
      <c r="G26" s="30" t="s">
        <v>5</v>
      </c>
      <c r="H26" s="62" t="e">
        <f ca="1">_xll.BDP(C26&amp;" Equity","PX_YEST_CLOSE")</f>
        <v>#NAME?</v>
      </c>
      <c r="I26" s="62" t="e">
        <f ca="1">_xll.BDP(C26&amp;" Equity","PX_LAST")</f>
        <v>#NAME?</v>
      </c>
      <c r="J26" s="62" t="e">
        <f ca="1">_xll.BDP(C26&amp;" Equity","BID")</f>
        <v>#NAME?</v>
      </c>
      <c r="K26" s="62" t="e">
        <f ca="1">_xll.BDP(C26&amp;" Equity","ASK")</f>
        <v>#NAME?</v>
      </c>
      <c r="L26" s="63" t="e">
        <f t="shared" ca="1" si="1"/>
        <v>#NAME?</v>
      </c>
      <c r="M26" s="61" t="e">
        <f ca="1">_xll.BDP(C26&amp;" Equity","FUND_CRNCY_ADJ_TOTAL_ASSETS", "FUND_TOTAL_ASSETS_CRNCY=EUR")</f>
        <v>#NAME?</v>
      </c>
      <c r="N26" s="62" t="e">
        <f ca="1">_xll.BDP(C26&amp;" Equity","ETF_INAV_VALUE")</f>
        <v>#NAME?</v>
      </c>
      <c r="O26" s="61" t="e">
        <f ca="1">_xll.BDP(C26&amp;" Equity","EQY_SH_OUT_REAL")</f>
        <v>#NAME?</v>
      </c>
      <c r="P26" s="61" t="e">
        <f ca="1">_xll.BDP(C26&amp;" Equity","AVG_DAILY_VALUE_TRADED_6M")</f>
        <v>#NAME?</v>
      </c>
      <c r="Q26" s="61" t="e">
        <f ca="1">_xll.BDP(C26&amp;" Equity","VOLUME_AVG_6M")</f>
        <v>#NAME?</v>
      </c>
      <c r="R26" s="61" t="e">
        <f ca="1">_xll.BDP(C26&amp;" Equity","ETF_IMPLIED_LIQUIDITY")</f>
        <v>#NAME?</v>
      </c>
    </row>
    <row r="27" spans="1:18" ht="15.75" x14ac:dyDescent="0.2">
      <c r="A27" s="33" t="s">
        <v>115</v>
      </c>
      <c r="B27" s="32" t="s">
        <v>114</v>
      </c>
      <c r="C27" s="31" t="s">
        <v>113</v>
      </c>
      <c r="D27" s="26" t="s">
        <v>8</v>
      </c>
      <c r="E27" s="26" t="s">
        <v>7</v>
      </c>
      <c r="F27" s="26" t="s">
        <v>100</v>
      </c>
      <c r="G27" s="30" t="s">
        <v>5</v>
      </c>
      <c r="H27" s="62" t="e">
        <f ca="1">_xll.BDP(C27&amp;" Equity","PX_YEST_CLOSE")</f>
        <v>#NAME?</v>
      </c>
      <c r="I27" s="62" t="e">
        <f ca="1">_xll.BDP(C27&amp;" Equity","PX_LAST")</f>
        <v>#NAME?</v>
      </c>
      <c r="J27" s="62" t="e">
        <f ca="1">_xll.BDP(C27&amp;" Equity","BID")</f>
        <v>#NAME?</v>
      </c>
      <c r="K27" s="62" t="e">
        <f ca="1">_xll.BDP(C27&amp;" Equity","ASK")</f>
        <v>#NAME?</v>
      </c>
      <c r="L27" s="63" t="e">
        <f t="shared" ca="1" si="1"/>
        <v>#NAME?</v>
      </c>
      <c r="M27" s="61" t="e">
        <f ca="1">_xll.BDP(C27&amp;" Equity","FUND_CRNCY_ADJ_TOTAL_ASSETS", "FUND_TOTAL_ASSETS_CRNCY=EUR")</f>
        <v>#NAME?</v>
      </c>
      <c r="N27" s="62" t="e">
        <f ca="1">_xll.BDP(C27&amp;" Equity","ETF_INAV_VALUE")</f>
        <v>#NAME?</v>
      </c>
      <c r="O27" s="61" t="e">
        <f ca="1">_xll.BDP(C27&amp;" Equity","EQY_SH_OUT_REAL")</f>
        <v>#NAME?</v>
      </c>
      <c r="P27" s="61" t="e">
        <f ca="1">_xll.BDP(C27&amp;" Equity","AVG_DAILY_VALUE_TRADED_6M")</f>
        <v>#NAME?</v>
      </c>
      <c r="Q27" s="61" t="e">
        <f ca="1">_xll.BDP(C27&amp;" Equity","VOLUME_AVG_6M")</f>
        <v>#NAME?</v>
      </c>
      <c r="R27" s="61" t="e">
        <f ca="1">_xll.BDP(C27&amp;" Equity","ETF_IMPLIED_LIQUIDITY")</f>
        <v>#NAME?</v>
      </c>
    </row>
    <row r="28" spans="1:18" ht="15.75" x14ac:dyDescent="0.2">
      <c r="A28" s="33" t="s">
        <v>111</v>
      </c>
      <c r="B28" s="32" t="s">
        <v>110</v>
      </c>
      <c r="C28" s="31" t="s">
        <v>109</v>
      </c>
      <c r="D28" s="26" t="s">
        <v>8</v>
      </c>
      <c r="E28" s="26" t="s">
        <v>7</v>
      </c>
      <c r="F28" s="26" t="s">
        <v>100</v>
      </c>
      <c r="G28" s="30" t="s">
        <v>5</v>
      </c>
      <c r="H28" s="62" t="e">
        <f ca="1">_xll.BDP(C28&amp;" Equity","PX_YEST_CLOSE")</f>
        <v>#NAME?</v>
      </c>
      <c r="I28" s="62" t="e">
        <f ca="1">_xll.BDP(C28&amp;" Equity","PX_LAST")</f>
        <v>#NAME?</v>
      </c>
      <c r="J28" s="62" t="e">
        <f ca="1">_xll.BDP(C28&amp;" Equity","BID")</f>
        <v>#NAME?</v>
      </c>
      <c r="K28" s="62" t="e">
        <f ca="1">_xll.BDP(C28&amp;" Equity","ASK")</f>
        <v>#NAME?</v>
      </c>
      <c r="L28" s="63" t="e">
        <f t="shared" ca="1" si="1"/>
        <v>#NAME?</v>
      </c>
      <c r="M28" s="61" t="e">
        <f ca="1">_xll.BDP(C28&amp;" Equity","FUND_CRNCY_ADJ_TOTAL_ASSETS", "FUND_TOTAL_ASSETS_CRNCY=EUR")</f>
        <v>#NAME?</v>
      </c>
      <c r="N28" s="62" t="e">
        <f ca="1">_xll.BDP(C28&amp;" Equity","ETF_INAV_VALUE")</f>
        <v>#NAME?</v>
      </c>
      <c r="O28" s="61" t="e">
        <f ca="1">_xll.BDP(C28&amp;" Equity","EQY_SH_OUT_REAL")</f>
        <v>#NAME?</v>
      </c>
      <c r="P28" s="61" t="e">
        <f ca="1">_xll.BDP(C28&amp;" Equity","AVG_DAILY_VALUE_TRADED_6M")</f>
        <v>#NAME?</v>
      </c>
      <c r="Q28" s="61" t="e">
        <f ca="1">_xll.BDP(C28&amp;" Equity","VOLUME_AVG_6M")</f>
        <v>#NAME?</v>
      </c>
      <c r="R28" s="61" t="e">
        <f ca="1">_xll.BDP(C28&amp;" Equity","ETF_IMPLIED_LIQUIDITY")</f>
        <v>#NAME?</v>
      </c>
    </row>
    <row r="29" spans="1:18" ht="15.75" x14ac:dyDescent="0.2">
      <c r="A29" s="33" t="s">
        <v>107</v>
      </c>
      <c r="B29" s="32" t="s">
        <v>106</v>
      </c>
      <c r="C29" s="31" t="s">
        <v>105</v>
      </c>
      <c r="D29" s="26" t="s">
        <v>8</v>
      </c>
      <c r="E29" s="26" t="s">
        <v>7</v>
      </c>
      <c r="F29" s="26" t="s">
        <v>100</v>
      </c>
      <c r="G29" s="30" t="s">
        <v>5</v>
      </c>
      <c r="H29" s="62" t="e">
        <f ca="1">_xll.BDP(C29&amp;" Equity","PX_YEST_CLOSE")</f>
        <v>#NAME?</v>
      </c>
      <c r="I29" s="62" t="e">
        <f ca="1">_xll.BDP(C29&amp;" Equity","PX_LAST")</f>
        <v>#NAME?</v>
      </c>
      <c r="J29" s="62" t="e">
        <f ca="1">_xll.BDP(C29&amp;" Equity","BID")</f>
        <v>#NAME?</v>
      </c>
      <c r="K29" s="62" t="e">
        <f ca="1">_xll.BDP(C29&amp;" Equity","ASK")</f>
        <v>#NAME?</v>
      </c>
      <c r="L29" s="63" t="e">
        <f t="shared" ca="1" si="1"/>
        <v>#NAME?</v>
      </c>
      <c r="M29" s="61" t="e">
        <f ca="1">_xll.BDP(C29&amp;" Equity","FUND_CRNCY_ADJ_TOTAL_ASSETS", "FUND_TOTAL_ASSETS_CRNCY=EUR")</f>
        <v>#NAME?</v>
      </c>
      <c r="N29" s="62" t="e">
        <f ca="1">_xll.BDP(C29&amp;" Equity","ETF_INAV_VALUE")</f>
        <v>#NAME?</v>
      </c>
      <c r="O29" s="61" t="e">
        <f ca="1">_xll.BDP(C29&amp;" Equity","EQY_SH_OUT_REAL")</f>
        <v>#NAME?</v>
      </c>
      <c r="P29" s="61" t="e">
        <f ca="1">_xll.BDP(C29&amp;" Equity","AVG_DAILY_VALUE_TRADED_6M")</f>
        <v>#NAME?</v>
      </c>
      <c r="Q29" s="61" t="e">
        <f ca="1">_xll.BDP(C29&amp;" Equity","VOLUME_AVG_6M")</f>
        <v>#NAME?</v>
      </c>
      <c r="R29" s="61" t="e">
        <f ca="1">_xll.BDP(C29&amp;" Equity","ETF_IMPLIED_LIQUIDITY")</f>
        <v>#NAME?</v>
      </c>
    </row>
    <row r="30" spans="1:18" ht="15.75" x14ac:dyDescent="0.2">
      <c r="A30" s="33" t="s">
        <v>103</v>
      </c>
      <c r="B30" s="32" t="s">
        <v>102</v>
      </c>
      <c r="C30" s="31" t="s">
        <v>101</v>
      </c>
      <c r="D30" s="26" t="s">
        <v>8</v>
      </c>
      <c r="E30" s="26" t="s">
        <v>7</v>
      </c>
      <c r="F30" s="26" t="s">
        <v>100</v>
      </c>
      <c r="G30" s="30" t="s">
        <v>5</v>
      </c>
      <c r="H30" s="62" t="e">
        <f ca="1">_xll.BDP(C30&amp;" Equity","PX_YEST_CLOSE")</f>
        <v>#NAME?</v>
      </c>
      <c r="I30" s="62" t="e">
        <f ca="1">_xll.BDP(C30&amp;" Equity","PX_LAST")</f>
        <v>#NAME?</v>
      </c>
      <c r="J30" s="62" t="e">
        <f ca="1">_xll.BDP(C30&amp;" Equity","BID")</f>
        <v>#NAME?</v>
      </c>
      <c r="K30" s="62" t="e">
        <f ca="1">_xll.BDP(C30&amp;" Equity","ASK")</f>
        <v>#NAME?</v>
      </c>
      <c r="L30" s="63" t="e">
        <f t="shared" ca="1" si="1"/>
        <v>#NAME?</v>
      </c>
      <c r="M30" s="61" t="e">
        <f ca="1">_xll.BDP(C30&amp;" Equity","FUND_CRNCY_ADJ_TOTAL_ASSETS", "FUND_TOTAL_ASSETS_CRNCY=EUR")</f>
        <v>#NAME?</v>
      </c>
      <c r="N30" s="62" t="e">
        <f ca="1">_xll.BDP(C30&amp;" Equity","ETF_INAV_VALUE")</f>
        <v>#NAME?</v>
      </c>
      <c r="O30" s="61" t="e">
        <f ca="1">_xll.BDP(C30&amp;" Equity","EQY_SH_OUT_REAL")</f>
        <v>#NAME?</v>
      </c>
      <c r="P30" s="61" t="e">
        <f ca="1">_xll.BDP(C30&amp;" Equity","AVG_DAILY_VALUE_TRADED_6M")</f>
        <v>#NAME?</v>
      </c>
      <c r="Q30" s="61" t="e">
        <f ca="1">_xll.BDP(C30&amp;" Equity","VOLUME_AVG_6M")</f>
        <v>#NAME?</v>
      </c>
      <c r="R30" s="61" t="e">
        <f ca="1">_xll.BDP(C30&amp;" Equity","ETF_IMPLIED_LIQUIDITY")</f>
        <v>#NAME?</v>
      </c>
    </row>
    <row r="31" spans="1:18" ht="15.75" x14ac:dyDescent="0.2">
      <c r="A31" s="78" t="s">
        <v>277</v>
      </c>
      <c r="B31" s="79" t="s">
        <v>278</v>
      </c>
      <c r="C31" s="80" t="s">
        <v>280</v>
      </c>
      <c r="D31" s="81" t="s">
        <v>8</v>
      </c>
      <c r="E31" s="81" t="s">
        <v>7</v>
      </c>
      <c r="F31" s="81" t="s">
        <v>100</v>
      </c>
      <c r="G31" s="82" t="s">
        <v>5</v>
      </c>
      <c r="H31" s="89" t="e">
        <f ca="1">_xll.BDP(C31&amp;" Equity","PX_YEST_CLOSE")</f>
        <v>#NAME?</v>
      </c>
      <c r="I31" s="89" t="e">
        <f ca="1">_xll.BDP(C31&amp;" Equity","PX_LAST")</f>
        <v>#NAME?</v>
      </c>
      <c r="J31" s="89" t="e">
        <f ca="1">_xll.BDP(C31&amp;" Equity","BID")</f>
        <v>#NAME?</v>
      </c>
      <c r="K31" s="89" t="e">
        <f ca="1">_xll.BDP(C31&amp;" Equity","ASK")</f>
        <v>#NAME?</v>
      </c>
      <c r="L31" s="90" t="e">
        <f t="shared" ca="1" si="1"/>
        <v>#NAME?</v>
      </c>
      <c r="M31" s="91" t="e">
        <f ca="1">_xll.BDP(C31&amp;" Equity","FUND_CRNCY_ADJ_TOTAL_ASSETS", "FUND_TOTAL_ASSETS_CRNCY=EUR")</f>
        <v>#NAME?</v>
      </c>
      <c r="N31" s="89" t="e">
        <f ca="1">_xll.BDP(C31&amp;" Equity","ETF_INAV_VALUE")</f>
        <v>#NAME?</v>
      </c>
      <c r="O31" s="91" t="e">
        <f ca="1">_xll.BDP(C31&amp;" Equity","EQY_SH_OUT_REAL")</f>
        <v>#NAME?</v>
      </c>
      <c r="P31" s="91" t="e">
        <f ca="1">_xll.BDP(C31&amp;" Equity","AVG_DAILY_VALUE_TRADED_6M")</f>
        <v>#NAME?</v>
      </c>
      <c r="Q31" s="91" t="e">
        <f ca="1">_xll.BDP(C31&amp;" Equity","VOLUME_AVG_6M")</f>
        <v>#NAME?</v>
      </c>
      <c r="R31" s="91" t="e">
        <f ca="1">_xll.BDP(C31&amp;" Equity","ETF_IMPLIED_LIQUIDITY")</f>
        <v>#NAME?</v>
      </c>
    </row>
    <row r="32" spans="1:18" ht="15.75" x14ac:dyDescent="0.2">
      <c r="A32" s="25" t="s">
        <v>211</v>
      </c>
      <c r="B32" s="14" t="s">
        <v>210</v>
      </c>
      <c r="C32" s="43" t="s">
        <v>209</v>
      </c>
      <c r="D32" s="42" t="s">
        <v>24</v>
      </c>
      <c r="E32" s="42" t="s">
        <v>23</v>
      </c>
      <c r="F32" s="42" t="s">
        <v>100</v>
      </c>
      <c r="G32" s="40" t="s">
        <v>5</v>
      </c>
      <c r="H32" s="62" t="e">
        <f ca="1">_xll.BDP(C32&amp;" Equity","PX_YEST_CLOSE")</f>
        <v>#NAME?</v>
      </c>
      <c r="I32" s="62" t="e">
        <f ca="1">_xll.BDP(C32&amp;" Equity","PX_LAST")</f>
        <v>#NAME?</v>
      </c>
      <c r="J32" s="62" t="e">
        <f ca="1">_xll.BDP(C32&amp;" Equity","BID")</f>
        <v>#NAME?</v>
      </c>
      <c r="K32" s="62" t="e">
        <f ca="1">_xll.BDP(C32&amp;" Equity","ASK")</f>
        <v>#NAME?</v>
      </c>
      <c r="L32" s="63" t="e">
        <f t="shared" ca="1" si="1"/>
        <v>#NAME?</v>
      </c>
      <c r="M32" s="61" t="e">
        <f ca="1">_xll.BDP(C32&amp;" Equity","FUND_CRNCY_ADJ_TOTAL_ASSETS", "FUND_TOTAL_ASSETS_CRNCY=EUR")</f>
        <v>#NAME?</v>
      </c>
      <c r="N32" s="62" t="e">
        <f ca="1">_xll.BDP(C32&amp;" Equity","ETF_INAV_VALUE")</f>
        <v>#NAME?</v>
      </c>
      <c r="O32" s="61" t="e">
        <f ca="1">_xll.BDP(C32&amp;" Equity","EQY_SH_OUT_REAL")</f>
        <v>#NAME?</v>
      </c>
      <c r="P32" s="61" t="e">
        <f ca="1">_xll.BDP(C32&amp;" Equity","AVG_DAILY_VALUE_TRADED_6M")</f>
        <v>#NAME?</v>
      </c>
      <c r="Q32" s="61" t="e">
        <f ca="1">_xll.BDP(C32&amp;" Equity","VOLUME_AVG_6M")</f>
        <v>#NAME?</v>
      </c>
      <c r="R32" s="61" t="e">
        <f ca="1">_xll.BDP(C32&amp;" Equity","ETF_IMPLIED_LIQUIDITY")</f>
        <v>#NAME?</v>
      </c>
    </row>
    <row r="33" spans="1:24" ht="15.75" x14ac:dyDescent="0.2">
      <c r="A33" s="25" t="s">
        <v>207</v>
      </c>
      <c r="B33" s="14" t="s">
        <v>206</v>
      </c>
      <c r="C33" s="41" t="s">
        <v>205</v>
      </c>
      <c r="D33" s="38" t="s">
        <v>24</v>
      </c>
      <c r="E33" s="38" t="s">
        <v>23</v>
      </c>
      <c r="F33" s="42" t="s">
        <v>100</v>
      </c>
      <c r="G33" s="40" t="s">
        <v>5</v>
      </c>
      <c r="H33" s="62" t="e">
        <f ca="1">_xll.BDP(C33&amp;" Equity","PX_YEST_CLOSE")</f>
        <v>#NAME?</v>
      </c>
      <c r="I33" s="62" t="e">
        <f ca="1">_xll.BDP(C33&amp;" Equity","PX_LAST")</f>
        <v>#NAME?</v>
      </c>
      <c r="J33" s="62" t="e">
        <f ca="1">_xll.BDP(C33&amp;" Equity","BID")</f>
        <v>#NAME?</v>
      </c>
      <c r="K33" s="62" t="e">
        <f ca="1">_xll.BDP(C33&amp;" Equity","ASK")</f>
        <v>#NAME?</v>
      </c>
      <c r="L33" s="63" t="e">
        <f t="shared" ca="1" si="1"/>
        <v>#NAME?</v>
      </c>
      <c r="M33" s="61" t="e">
        <f ca="1">_xll.BDP(C33&amp;" Equity","FUND_CRNCY_ADJ_TOTAL_ASSETS", "FUND_TOTAL_ASSETS_CRNCY=EUR")</f>
        <v>#NAME?</v>
      </c>
      <c r="N33" s="62" t="e">
        <f ca="1">_xll.BDP(C33&amp;" Equity","ETF_INAV_VALUE")</f>
        <v>#NAME?</v>
      </c>
      <c r="O33" s="61" t="e">
        <f ca="1">_xll.BDP(C33&amp;" Equity","EQY_SH_OUT_REAL")</f>
        <v>#NAME?</v>
      </c>
      <c r="P33" s="61" t="e">
        <f ca="1">_xll.BDP(C33&amp;" Equity","AVG_DAILY_VALUE_TRADED_6M")</f>
        <v>#NAME?</v>
      </c>
      <c r="Q33" s="61" t="e">
        <f ca="1">_xll.BDP(C33&amp;" Equity","VOLUME_AVG_6M")</f>
        <v>#NAME?</v>
      </c>
      <c r="R33" s="61" t="e">
        <f ca="1">_xll.BDP(C33&amp;" Equity","ETF_IMPLIED_LIQUIDITY")</f>
        <v>#NAME?</v>
      </c>
    </row>
    <row r="34" spans="1:24" ht="15.75" x14ac:dyDescent="0.2">
      <c r="A34" s="25" t="s">
        <v>203</v>
      </c>
      <c r="B34" s="14" t="s">
        <v>202</v>
      </c>
      <c r="C34" s="41" t="s">
        <v>201</v>
      </c>
      <c r="D34" s="38" t="s">
        <v>24</v>
      </c>
      <c r="E34" s="38" t="s">
        <v>23</v>
      </c>
      <c r="F34" s="42" t="s">
        <v>100</v>
      </c>
      <c r="G34" s="40" t="s">
        <v>5</v>
      </c>
      <c r="H34" s="62" t="e">
        <f ca="1">_xll.BDP(C34&amp;" Equity","PX_YEST_CLOSE")</f>
        <v>#NAME?</v>
      </c>
      <c r="I34" s="62" t="e">
        <f ca="1">_xll.BDP(C34&amp;" Equity","PX_LAST")</f>
        <v>#NAME?</v>
      </c>
      <c r="J34" s="62" t="e">
        <f ca="1">_xll.BDP(C34&amp;" Equity","BID")</f>
        <v>#NAME?</v>
      </c>
      <c r="K34" s="62" t="e">
        <f ca="1">_xll.BDP(C34&amp;" Equity","ASK")</f>
        <v>#NAME?</v>
      </c>
      <c r="L34" s="63" t="e">
        <f t="shared" ca="1" si="1"/>
        <v>#NAME?</v>
      </c>
      <c r="M34" s="61" t="e">
        <f ca="1">_xll.BDP(C34&amp;" Equity","FUND_CRNCY_ADJ_TOTAL_ASSETS", "FUND_TOTAL_ASSETS_CRNCY=EUR")</f>
        <v>#NAME?</v>
      </c>
      <c r="N34" s="62" t="e">
        <f ca="1">_xll.BDP(C34&amp;" Equity","ETF_INAV_VALUE")</f>
        <v>#NAME?</v>
      </c>
      <c r="O34" s="61" t="e">
        <f ca="1">_xll.BDP(C34&amp;" Equity","EQY_SH_OUT_REAL")</f>
        <v>#NAME?</v>
      </c>
      <c r="P34" s="61" t="e">
        <f ca="1">_xll.BDP(C34&amp;" Equity","AVG_DAILY_VALUE_TRADED_6M")</f>
        <v>#NAME?</v>
      </c>
      <c r="Q34" s="61" t="e">
        <f ca="1">_xll.BDP(C34&amp;" Equity","VOLUME_AVG_6M")</f>
        <v>#NAME?</v>
      </c>
      <c r="R34" s="61" t="e">
        <f ca="1">_xll.BDP(C34&amp;" Equity","ETF_IMPLIED_LIQUIDITY")</f>
        <v>#NAME?</v>
      </c>
    </row>
    <row r="35" spans="1:24" ht="15.75" x14ac:dyDescent="0.2">
      <c r="A35" s="25" t="s">
        <v>198</v>
      </c>
      <c r="B35" s="14" t="s">
        <v>197</v>
      </c>
      <c r="C35" s="41" t="s">
        <v>196</v>
      </c>
      <c r="D35" s="38" t="s">
        <v>24</v>
      </c>
      <c r="E35" s="38" t="s">
        <v>23</v>
      </c>
      <c r="F35" s="38" t="s">
        <v>50</v>
      </c>
      <c r="G35" s="40" t="s">
        <v>5</v>
      </c>
      <c r="H35" s="62" t="e">
        <f ca="1">_xll.BDP(C35&amp;" Equity","PX_YEST_CLOSE")</f>
        <v>#NAME?</v>
      </c>
      <c r="I35" s="62" t="e">
        <f ca="1">_xll.BDP(C35&amp;" Equity","PX_LAST")</f>
        <v>#NAME?</v>
      </c>
      <c r="J35" s="62" t="e">
        <f ca="1">_xll.BDP(C35&amp;" Equity","BID")</f>
        <v>#NAME?</v>
      </c>
      <c r="K35" s="62" t="e">
        <f ca="1">_xll.BDP(C35&amp;" Equity","ASK")</f>
        <v>#NAME?</v>
      </c>
      <c r="L35" s="63" t="e">
        <f t="shared" ca="1" si="1"/>
        <v>#NAME?</v>
      </c>
      <c r="M35" s="61" t="e">
        <f ca="1">_xll.BDP(C35&amp;" Equity","FUND_CRNCY_ADJ_TOTAL_ASSETS", "FUND_TOTAL_ASSETS_CRNCY=EUR")</f>
        <v>#NAME?</v>
      </c>
      <c r="N35" s="62" t="e">
        <f ca="1">_xll.BDP(C35&amp;" Equity","ETF_INAV_VALUE")</f>
        <v>#NAME?</v>
      </c>
      <c r="O35" s="61" t="e">
        <f ca="1">_xll.BDP(C35&amp;" Equity","EQY_SH_OUT_REAL")</f>
        <v>#NAME?</v>
      </c>
      <c r="P35" s="61" t="e">
        <f ca="1">_xll.BDP(C35&amp;" Equity","AVG_DAILY_VALUE_TRADED_6M")</f>
        <v>#NAME?</v>
      </c>
      <c r="Q35" s="61" t="e">
        <f ca="1">_xll.BDP(C35&amp;" Equity","VOLUME_AVG_6M")</f>
        <v>#NAME?</v>
      </c>
      <c r="R35" s="61" t="e">
        <f ca="1">_xll.BDP(C35&amp;" Equity","ETF_IMPLIED_LIQUIDITY")</f>
        <v>#NAME?</v>
      </c>
    </row>
    <row r="36" spans="1:24" ht="15.75" x14ac:dyDescent="0.2">
      <c r="A36" s="78" t="s">
        <v>274</v>
      </c>
      <c r="B36" s="79" t="s">
        <v>275</v>
      </c>
      <c r="C36" s="86" t="s">
        <v>281</v>
      </c>
      <c r="D36" s="87" t="s">
        <v>8</v>
      </c>
      <c r="E36" s="87" t="s">
        <v>7</v>
      </c>
      <c r="F36" s="87" t="s">
        <v>100</v>
      </c>
      <c r="G36" s="82" t="s">
        <v>5</v>
      </c>
      <c r="H36" s="89" t="e">
        <f ca="1">_xll.BDP(C36&amp;" Equity","PX_YEST_CLOSE")</f>
        <v>#NAME?</v>
      </c>
      <c r="I36" s="89" t="e">
        <f ca="1">_xll.BDP(C36&amp;" Equity","PX_LAST")</f>
        <v>#NAME?</v>
      </c>
      <c r="J36" s="89" t="e">
        <f ca="1">_xll.BDP(C36&amp;" Equity","BID")</f>
        <v>#NAME?</v>
      </c>
      <c r="K36" s="89" t="e">
        <f ca="1">_xll.BDP(C36&amp;" Equity","ASK")</f>
        <v>#NAME?</v>
      </c>
      <c r="L36" s="90" t="e">
        <f t="shared" ca="1" si="1"/>
        <v>#NAME?</v>
      </c>
      <c r="M36" s="91" t="e">
        <f ca="1">_xll.BDP(C36&amp;" Equity","FUND_CRNCY_ADJ_TOTAL_ASSETS", "FUND_TOTAL_ASSETS_CRNCY=EUR")</f>
        <v>#NAME?</v>
      </c>
      <c r="N36" s="89" t="e">
        <f ca="1">_xll.BDP(C36&amp;" Equity","ETF_INAV_VALUE")</f>
        <v>#NAME?</v>
      </c>
      <c r="O36" s="91" t="e">
        <f ca="1">_xll.BDP(C36&amp;" Equity","EQY_SH_OUT_REAL")</f>
        <v>#NAME?</v>
      </c>
      <c r="P36" s="91" t="e">
        <f ca="1">_xll.BDP(C36&amp;" Equity","AVG_DAILY_VALUE_TRADED_6M")</f>
        <v>#NAME?</v>
      </c>
      <c r="Q36" s="91" t="e">
        <f ca="1">_xll.BDP(C36&amp;" Equity","VOLUME_AVG_6M")</f>
        <v>#NAME?</v>
      </c>
      <c r="R36" s="91" t="e">
        <f ca="1">_xll.BDP(C36&amp;" Equity","ETF_IMPLIED_LIQUIDITY")</f>
        <v>#NAME?</v>
      </c>
    </row>
    <row r="37" spans="1:24" ht="15.75" x14ac:dyDescent="0.2">
      <c r="A37" s="25" t="s">
        <v>249</v>
      </c>
      <c r="B37" s="14" t="s">
        <v>250</v>
      </c>
      <c r="C37" s="13" t="s">
        <v>251</v>
      </c>
      <c r="D37" s="8" t="s">
        <v>24</v>
      </c>
      <c r="E37" s="8" t="s">
        <v>23</v>
      </c>
      <c r="F37" s="8" t="s">
        <v>100</v>
      </c>
      <c r="G37" s="40" t="s">
        <v>5</v>
      </c>
      <c r="H37" s="62" t="e">
        <f ca="1">_xll.BDP(C37&amp;" Equity","PX_YEST_CLOSE")</f>
        <v>#NAME?</v>
      </c>
      <c r="I37" s="62" t="e">
        <f ca="1">_xll.BDP(C37&amp;" Equity","PX_LAST")</f>
        <v>#NAME?</v>
      </c>
      <c r="J37" s="62" t="e">
        <f ca="1">_xll.BDP(C37&amp;" Equity","BID")</f>
        <v>#NAME?</v>
      </c>
      <c r="K37" s="62" t="e">
        <f ca="1">_xll.BDP(C37&amp;" Equity","ASK")</f>
        <v>#NAME?</v>
      </c>
      <c r="L37" s="63" t="e">
        <f t="shared" ca="1" si="1"/>
        <v>#NAME?</v>
      </c>
      <c r="M37" s="61" t="e">
        <f ca="1">_xll.BDP(C37&amp;" Equity","FUND_CRNCY_ADJ_TOTAL_ASSETS", "FUND_TOTAL_ASSETS_CRNCY=EUR")</f>
        <v>#NAME?</v>
      </c>
      <c r="N37" s="62" t="e">
        <f ca="1">_xll.BDP(C37&amp;" Equity","ETF_INAV_VALUE")</f>
        <v>#NAME?</v>
      </c>
      <c r="O37" s="61" t="e">
        <f ca="1">_xll.BDP(C37&amp;" Equity","EQY_SH_OUT_REAL")</f>
        <v>#NAME?</v>
      </c>
      <c r="P37" s="61" t="e">
        <f ca="1">_xll.BDP(C37&amp;" Equity","AVG_DAILY_VALUE_TRADED_6M")</f>
        <v>#NAME?</v>
      </c>
      <c r="Q37" s="61" t="e">
        <f ca="1">_xll.BDP(C37&amp;" Equity","VOLUME_AVG_6M")</f>
        <v>#NAME?</v>
      </c>
      <c r="R37" s="61" t="e">
        <f ca="1">_xll.BDP(C37&amp;" Equity","ETF_IMPLIED_LIQUIDITY")</f>
        <v>#NAME?</v>
      </c>
    </row>
    <row r="38" spans="1:24" ht="15.75" x14ac:dyDescent="0.2">
      <c r="A38" s="23" t="s">
        <v>258</v>
      </c>
      <c r="B38" s="22"/>
      <c r="C38" s="22"/>
      <c r="D38" s="18"/>
      <c r="E38" s="18"/>
      <c r="F38" s="18"/>
      <c r="G38" s="21"/>
      <c r="H38" s="65"/>
      <c r="I38" s="65"/>
      <c r="J38" s="65"/>
      <c r="K38" s="65"/>
      <c r="L38" s="65"/>
      <c r="M38" s="64"/>
      <c r="N38" s="65"/>
      <c r="O38" s="64"/>
      <c r="P38" s="64"/>
      <c r="Q38" s="64"/>
      <c r="R38" s="64"/>
    </row>
    <row r="39" spans="1:24" ht="15.75" x14ac:dyDescent="0.2">
      <c r="A39" s="25" t="s">
        <v>98</v>
      </c>
      <c r="B39" s="14" t="s">
        <v>97</v>
      </c>
      <c r="C39" s="13" t="s">
        <v>96</v>
      </c>
      <c r="D39" s="8" t="s">
        <v>8</v>
      </c>
      <c r="E39" s="8" t="s">
        <v>7</v>
      </c>
      <c r="F39" s="8" t="s">
        <v>50</v>
      </c>
      <c r="G39" s="12" t="s">
        <v>5</v>
      </c>
      <c r="H39" s="62" t="e">
        <f ca="1">_xll.BDP(C39&amp;" Equity","PX_YEST_CLOSE")</f>
        <v>#NAME?</v>
      </c>
      <c r="I39" s="62" t="e">
        <f ca="1">_xll.BDP(C39&amp;" Equity","PX_LAST")</f>
        <v>#NAME?</v>
      </c>
      <c r="J39" s="62" t="e">
        <f ca="1">_xll.BDP(C39&amp;" Equity","BID")</f>
        <v>#NAME?</v>
      </c>
      <c r="K39" s="62" t="e">
        <f ca="1">_xll.BDP(C39&amp;" Equity","ASK")</f>
        <v>#NAME?</v>
      </c>
      <c r="L39" s="63" t="e">
        <f t="shared" ref="L39:L42" ca="1" si="2">(H39-I39)/H39</f>
        <v>#NAME?</v>
      </c>
      <c r="M39" s="61" t="e">
        <f ca="1">_xll.BDP(C39&amp;" Equity","FUND_CRNCY_ADJ_TOTAL_ASSETS", "FUND_TOTAL_ASSETS_CRNCY=EUR")</f>
        <v>#NAME?</v>
      </c>
      <c r="N39" s="62" t="e">
        <f ca="1">_xll.BDP(C39&amp;" Equity","ETF_INAV_VALUE")</f>
        <v>#NAME?</v>
      </c>
      <c r="O39" s="61" t="e">
        <f ca="1">_xll.BDP(C39&amp;" Equity","EQY_SH_OUT_REAL")</f>
        <v>#NAME?</v>
      </c>
      <c r="P39" s="61" t="e">
        <f ca="1">_xll.BDP(C39&amp;" Equity","AVG_DAILY_VALUE_TRADED_6M")/_xll.BDP("EURUSD Curncy","PX_LAST")</f>
        <v>#NAME?</v>
      </c>
      <c r="Q39" s="61" t="e">
        <f ca="1">_xll.BDP(C39&amp;" Equity","VOLUME_AVG_6M")</f>
        <v>#NAME?</v>
      </c>
      <c r="R39" s="61" t="e">
        <f ca="1">_xll.BDP(C39&amp;" Equity","ETF_IMPLIED_LIQUIDITY")</f>
        <v>#NAME?</v>
      </c>
    </row>
    <row r="40" spans="1:24" ht="15.75" x14ac:dyDescent="0.2">
      <c r="A40" s="25" t="s">
        <v>94</v>
      </c>
      <c r="B40" s="14" t="s">
        <v>93</v>
      </c>
      <c r="C40" s="13" t="s">
        <v>92</v>
      </c>
      <c r="D40" s="8" t="s">
        <v>24</v>
      </c>
      <c r="E40" s="8" t="s">
        <v>23</v>
      </c>
      <c r="F40" s="8" t="s">
        <v>50</v>
      </c>
      <c r="G40" s="12" t="s">
        <v>5</v>
      </c>
      <c r="H40" s="62" t="e">
        <f ca="1">_xll.BDP(C40&amp;" Equity","PX_YEST_CLOSE")</f>
        <v>#NAME?</v>
      </c>
      <c r="I40" s="62" t="e">
        <f ca="1">_xll.BDP(C40&amp;" Equity","PX_LAST")</f>
        <v>#NAME?</v>
      </c>
      <c r="J40" s="62" t="e">
        <f ca="1">_xll.BDP(C40&amp;" Equity","BID")</f>
        <v>#NAME?</v>
      </c>
      <c r="K40" s="62" t="e">
        <f ca="1">_xll.BDP(C40&amp;" Equity","ASK")</f>
        <v>#NAME?</v>
      </c>
      <c r="L40" s="63" t="e">
        <f t="shared" ca="1" si="2"/>
        <v>#NAME?</v>
      </c>
      <c r="M40" s="61" t="e">
        <f ca="1">_xll.BDP(C40&amp;" Equity","FUND_CRNCY_ADJ_TOTAL_ASSETS", "FUND_TOTAL_ASSETS_CRNCY=EUR")</f>
        <v>#NAME?</v>
      </c>
      <c r="N40" s="62" t="e">
        <f ca="1">_xll.BDP(C40&amp;" Equity","ETF_INAV_VALUE")</f>
        <v>#NAME?</v>
      </c>
      <c r="O40" s="61" t="e">
        <f ca="1">_xll.BDP(C40&amp;" Equity","EQY_SH_OUT_REAL")</f>
        <v>#NAME?</v>
      </c>
      <c r="P40" s="61" t="e">
        <f ca="1">_xll.BDP(C40&amp;" Equity","AVG_DAILY_VALUE_TRADED_6M")/_xll.BDP("EURUSD Curncy","PX_LAST")</f>
        <v>#NAME?</v>
      </c>
      <c r="Q40" s="61" t="e">
        <f ca="1">_xll.BDP(C40&amp;" Equity","VOLUME_AVG_6M")</f>
        <v>#NAME?</v>
      </c>
      <c r="R40" s="61" t="e">
        <f ca="1">_xll.BDP(C40&amp;" Equity","ETF_IMPLIED_LIQUIDITY")</f>
        <v>#NAME?</v>
      </c>
    </row>
    <row r="41" spans="1:24" ht="15.75" x14ac:dyDescent="0.2">
      <c r="A41" s="25" t="s">
        <v>90</v>
      </c>
      <c r="B41" s="14" t="s">
        <v>89</v>
      </c>
      <c r="C41" s="13" t="s">
        <v>88</v>
      </c>
      <c r="D41" s="8" t="s">
        <v>8</v>
      </c>
      <c r="E41" s="8" t="s">
        <v>7</v>
      </c>
      <c r="F41" s="8" t="s">
        <v>50</v>
      </c>
      <c r="G41" s="12" t="s">
        <v>5</v>
      </c>
      <c r="H41" s="62" t="e">
        <f ca="1">_xll.BDP(C41&amp;" Equity","PX_YEST_CLOSE")</f>
        <v>#NAME?</v>
      </c>
      <c r="I41" s="62" t="e">
        <f ca="1">_xll.BDP(C41&amp;" Equity","PX_LAST")</f>
        <v>#NAME?</v>
      </c>
      <c r="J41" s="62" t="e">
        <f ca="1">_xll.BDP(C41&amp;" Equity","BID")</f>
        <v>#NAME?</v>
      </c>
      <c r="K41" s="62" t="e">
        <f ca="1">_xll.BDP(C41&amp;" Equity","ASK")</f>
        <v>#NAME?</v>
      </c>
      <c r="L41" s="63" t="e">
        <f t="shared" ca="1" si="2"/>
        <v>#NAME?</v>
      </c>
      <c r="M41" s="61" t="e">
        <f ca="1">_xll.BDP(C41&amp;" Equity","FUND_CRNCY_ADJ_TOTAL_ASSETS", "FUND_TOTAL_ASSETS_CRNCY=EUR")</f>
        <v>#NAME?</v>
      </c>
      <c r="N41" s="62" t="e">
        <f ca="1">_xll.BDP(C41&amp;" Equity","ETF_INAV_VALUE")</f>
        <v>#NAME?</v>
      </c>
      <c r="O41" s="61" t="e">
        <f ca="1">_xll.BDP(C41&amp;" Equity","EQY_SH_OUT_REAL")</f>
        <v>#NAME?</v>
      </c>
      <c r="P41" s="61" t="e">
        <f ca="1">_xll.BDP(C41&amp;" Equity","AVG_DAILY_VALUE_TRADED_6M")/_xll.BDP("EURUSD Curncy","PX_LAST")</f>
        <v>#NAME?</v>
      </c>
      <c r="Q41" s="61" t="e">
        <f ca="1">_xll.BDP(C41&amp;" Equity","VOLUME_AVG_6M")</f>
        <v>#NAME?</v>
      </c>
      <c r="R41" s="61" t="e">
        <f ca="1">_xll.BDP(C41&amp;" Equity","ETF_IMPLIED_LIQUIDITY")</f>
        <v>#NAME?</v>
      </c>
    </row>
    <row r="42" spans="1:24" s="24" customFormat="1" ht="15.75" x14ac:dyDescent="0.2">
      <c r="A42" s="25" t="s">
        <v>86</v>
      </c>
      <c r="B42" s="14" t="s">
        <v>85</v>
      </c>
      <c r="C42" s="13" t="s">
        <v>84</v>
      </c>
      <c r="D42" s="8" t="s">
        <v>8</v>
      </c>
      <c r="E42" s="8" t="s">
        <v>7</v>
      </c>
      <c r="F42" s="8" t="s">
        <v>50</v>
      </c>
      <c r="G42" s="12" t="s">
        <v>5</v>
      </c>
      <c r="H42" s="62" t="e">
        <f ca="1">_xll.BDP(C42&amp;" Equity","PX_YEST_CLOSE")</f>
        <v>#NAME?</v>
      </c>
      <c r="I42" s="62" t="e">
        <f ca="1">_xll.BDP(C42&amp;" Equity","PX_LAST")</f>
        <v>#NAME?</v>
      </c>
      <c r="J42" s="62" t="e">
        <f ca="1">_xll.BDP(C42&amp;" Equity","BID")</f>
        <v>#NAME?</v>
      </c>
      <c r="K42" s="62" t="e">
        <f ca="1">_xll.BDP(C42&amp;" Equity","ASK")</f>
        <v>#NAME?</v>
      </c>
      <c r="L42" s="63" t="e">
        <f t="shared" ca="1" si="2"/>
        <v>#NAME?</v>
      </c>
      <c r="M42" s="61" t="e">
        <f ca="1">_xll.BDP(C42&amp;" Equity","FUND_CRNCY_ADJ_TOTAL_ASSETS", "FUND_TOTAL_ASSETS_CRNCY=EUR")</f>
        <v>#NAME?</v>
      </c>
      <c r="N42" s="62" t="e">
        <f ca="1">_xll.BDP(C42&amp;" Equity","ETF_INAV_VALUE")</f>
        <v>#NAME?</v>
      </c>
      <c r="O42" s="61" t="e">
        <f ca="1">_xll.BDP(C42&amp;" Equity","EQY_SH_OUT_REAL")</f>
        <v>#NAME?</v>
      </c>
      <c r="P42" s="61" t="e">
        <f ca="1">_xll.BDP(C42&amp;" Equity","AVG_DAILY_VALUE_TRADED_6M")/_xll.BDP("EURUSD Curncy","PX_LAST")</f>
        <v>#NAME?</v>
      </c>
      <c r="Q42" s="61" t="e">
        <f ca="1">_xll.BDP(C42&amp;" Equity","VOLUME_AVG_6M")</f>
        <v>#NAME?</v>
      </c>
      <c r="R42" s="61" t="e">
        <f ca="1">_xll.BDP(C42&amp;" Equity","ETF_IMPLIED_LIQUIDITY")</f>
        <v>#NAME?</v>
      </c>
    </row>
    <row r="43" spans="1:24" ht="15.75" x14ac:dyDescent="0.2">
      <c r="A43" s="23" t="s">
        <v>259</v>
      </c>
      <c r="B43" s="22"/>
      <c r="C43" s="22"/>
      <c r="D43" s="18"/>
      <c r="E43" s="18"/>
      <c r="F43" s="18"/>
      <c r="G43" s="21"/>
      <c r="H43" s="65"/>
      <c r="I43" s="65"/>
      <c r="J43" s="65"/>
      <c r="K43" s="65"/>
      <c r="L43" s="65"/>
      <c r="M43" s="64"/>
      <c r="N43" s="65"/>
      <c r="O43" s="64"/>
      <c r="P43" s="64"/>
      <c r="Q43" s="64"/>
      <c r="R43" s="64"/>
      <c r="S43" s="24"/>
      <c r="T43" s="24"/>
      <c r="U43" s="24"/>
      <c r="V43" s="24"/>
      <c r="W43" s="24"/>
      <c r="X43" s="24"/>
    </row>
    <row r="44" spans="1:24" ht="15.75" x14ac:dyDescent="0.2">
      <c r="A44" s="25" t="s">
        <v>82</v>
      </c>
      <c r="B44" s="14" t="s">
        <v>81</v>
      </c>
      <c r="C44" s="13" t="s">
        <v>80</v>
      </c>
      <c r="D44" s="8" t="s">
        <v>8</v>
      </c>
      <c r="E44" s="8" t="s">
        <v>7</v>
      </c>
      <c r="F44" s="8" t="s">
        <v>50</v>
      </c>
      <c r="G44" s="12" t="s">
        <v>5</v>
      </c>
      <c r="H44" s="62" t="e">
        <f ca="1">_xll.BDP(C44&amp;" Equity","PX_YEST_CLOSE")</f>
        <v>#NAME?</v>
      </c>
      <c r="I44" s="62" t="e">
        <f ca="1">_xll.BDP(C44&amp;" Equity","PX_LAST")</f>
        <v>#NAME?</v>
      </c>
      <c r="J44" s="62" t="e">
        <f ca="1">_xll.BDP(C44&amp;" Equity","BID")</f>
        <v>#NAME?</v>
      </c>
      <c r="K44" s="62" t="e">
        <f ca="1">_xll.BDP(C44&amp;" Equity","ASK")</f>
        <v>#NAME?</v>
      </c>
      <c r="L44" s="63" t="e">
        <f t="shared" ref="L44" ca="1" si="3">(H44-I44)/H44</f>
        <v>#NAME?</v>
      </c>
      <c r="M44" s="61" t="e">
        <f ca="1">_xll.BDP(C44&amp;" Equity","FUND_CRNCY_ADJ_TOTAL_ASSETS", "FUND_TOTAL_ASSETS_CRNCY=EUR")</f>
        <v>#NAME?</v>
      </c>
      <c r="N44" s="62" t="e">
        <f ca="1">_xll.BDP(C44&amp;" Equity","ETF_INAV_VALUE")</f>
        <v>#NAME?</v>
      </c>
      <c r="O44" s="61" t="e">
        <f ca="1">_xll.BDP(C44&amp;" Equity","EQY_SH_OUT_REAL")</f>
        <v>#NAME?</v>
      </c>
      <c r="P44" s="61" t="e">
        <f ca="1">_xll.BDP(C44&amp;" Equity","AVG_DAILY_VALUE_TRADED_6M")/_xll.BDP("EURUSD Curncy","PX_LAST")</f>
        <v>#NAME?</v>
      </c>
      <c r="Q44" s="61" t="e">
        <f ca="1">_xll.BDP(C44&amp;" Equity","VOLUME_AVG_6M")</f>
        <v>#NAME?</v>
      </c>
      <c r="R44" s="61" t="str">
        <f ca="1">IFERROR(_xll.BDP(C44&amp;" Equity","ETF_IMPLIED_LIQUIDITY")/_xll.BDP("EURUSD Curncy","PX_LAST"),"N/A")</f>
        <v>N/A</v>
      </c>
      <c r="S44" s="24"/>
      <c r="T44" s="24"/>
      <c r="U44" s="24"/>
      <c r="V44" s="24"/>
      <c r="W44" s="24"/>
      <c r="X44" s="24"/>
    </row>
    <row r="45" spans="1:24" ht="15.75" x14ac:dyDescent="0.2">
      <c r="A45" s="25" t="s">
        <v>78</v>
      </c>
      <c r="B45" s="14" t="s">
        <v>77</v>
      </c>
      <c r="C45" s="13" t="s">
        <v>76</v>
      </c>
      <c r="D45" s="8" t="s">
        <v>8</v>
      </c>
      <c r="E45" s="8" t="s">
        <v>7</v>
      </c>
      <c r="F45" s="8" t="s">
        <v>50</v>
      </c>
      <c r="G45" s="12" t="s">
        <v>5</v>
      </c>
      <c r="H45" s="62" t="e">
        <f ca="1">_xll.BDP(C45&amp;" Equity","PX_YEST_CLOSE")</f>
        <v>#NAME?</v>
      </c>
      <c r="I45" s="62" t="e">
        <f ca="1">_xll.BDP(C45&amp;" Equity","PX_LAST")</f>
        <v>#NAME?</v>
      </c>
      <c r="J45" s="62" t="e">
        <f ca="1">_xll.BDP(C45&amp;" Equity","BID")</f>
        <v>#NAME?</v>
      </c>
      <c r="K45" s="62" t="e">
        <f ca="1">_xll.BDP(C45&amp;" Equity","ASK")</f>
        <v>#NAME?</v>
      </c>
      <c r="L45" s="63" t="e">
        <f t="shared" ref="L45:L64" ca="1" si="4">(H45-I45)/H45</f>
        <v>#NAME?</v>
      </c>
      <c r="M45" s="61" t="e">
        <f ca="1">_xll.BDP(C45&amp;" Equity","FUND_CRNCY_ADJ_TOTAL_ASSETS", "FUND_TOTAL_ASSETS_CRNCY=EUR")</f>
        <v>#NAME?</v>
      </c>
      <c r="N45" s="62" t="e">
        <f ca="1">_xll.BDP(C45&amp;" Equity","ETF_INAV_VALUE")</f>
        <v>#NAME?</v>
      </c>
      <c r="O45" s="61" t="e">
        <f ca="1">_xll.BDP(C45&amp;" Equity","EQY_SH_OUT_REAL")</f>
        <v>#NAME?</v>
      </c>
      <c r="P45" s="61" t="e">
        <f ca="1">_xll.BDP(C45&amp;" Equity","AVG_DAILY_VALUE_TRADED_6M")/_xll.BDP("EURUSD Curncy","PX_LAST")</f>
        <v>#NAME?</v>
      </c>
      <c r="Q45" s="61" t="e">
        <f ca="1">_xll.BDP(C45&amp;" Equity","VOLUME_AVG_6M")</f>
        <v>#NAME?</v>
      </c>
      <c r="R45" s="61" t="str">
        <f ca="1">IFERROR(_xll.BDP(C45&amp;" Equity","ETF_IMPLIED_LIQUIDITY")/_xll.BDP("EURUSD Curncy","PX_LAST"),"N/A")</f>
        <v>N/A</v>
      </c>
      <c r="S45" s="24"/>
      <c r="T45" s="24"/>
      <c r="U45" s="24"/>
      <c r="V45" s="24"/>
      <c r="W45" s="24"/>
      <c r="X45" s="24"/>
    </row>
    <row r="46" spans="1:24" ht="15.75" x14ac:dyDescent="0.2">
      <c r="A46" s="25" t="s">
        <v>74</v>
      </c>
      <c r="B46" s="14" t="s">
        <v>73</v>
      </c>
      <c r="C46" s="13" t="s">
        <v>72</v>
      </c>
      <c r="D46" s="8" t="s">
        <v>8</v>
      </c>
      <c r="E46" s="8" t="s">
        <v>7</v>
      </c>
      <c r="F46" s="8" t="s">
        <v>50</v>
      </c>
      <c r="G46" s="12" t="s">
        <v>5</v>
      </c>
      <c r="H46" s="62" t="e">
        <f ca="1">_xll.BDP(C46&amp;" Equity","PX_YEST_CLOSE")</f>
        <v>#NAME?</v>
      </c>
      <c r="I46" s="62" t="e">
        <f ca="1">_xll.BDP(C46&amp;" Equity","PX_LAST")</f>
        <v>#NAME?</v>
      </c>
      <c r="J46" s="62" t="e">
        <f ca="1">_xll.BDP(C46&amp;" Equity","BID")</f>
        <v>#NAME?</v>
      </c>
      <c r="K46" s="62" t="e">
        <f ca="1">_xll.BDP(C46&amp;" Equity","ASK")</f>
        <v>#NAME?</v>
      </c>
      <c r="L46" s="63" t="e">
        <f t="shared" ca="1" si="4"/>
        <v>#NAME?</v>
      </c>
      <c r="M46" s="61" t="e">
        <f ca="1">_xll.BDP(C46&amp;" Equity","FUND_CRNCY_ADJ_TOTAL_ASSETS", "FUND_TOTAL_ASSETS_CRNCY=EUR")</f>
        <v>#NAME?</v>
      </c>
      <c r="N46" s="62" t="e">
        <f ca="1">_xll.BDP(C46&amp;" Equity","ETF_INAV_VALUE")</f>
        <v>#NAME?</v>
      </c>
      <c r="O46" s="61" t="e">
        <f ca="1">_xll.BDP(C46&amp;" Equity","EQY_SH_OUT_REAL")</f>
        <v>#NAME?</v>
      </c>
      <c r="P46" s="61" t="e">
        <f ca="1">_xll.BDP(C46&amp;" Equity","AVG_DAILY_VALUE_TRADED_6M")/_xll.BDP("EURUSD Curncy","PX_LAST")</f>
        <v>#NAME?</v>
      </c>
      <c r="Q46" s="61" t="e">
        <f ca="1">_xll.BDP(C46&amp;" Equity","VOLUME_AVG_6M")</f>
        <v>#NAME?</v>
      </c>
      <c r="R46" s="61" t="str">
        <f ca="1">IFERROR(_xll.BDP(C46&amp;" Equity","ETF_IMPLIED_LIQUIDITY")/_xll.BDP("EURUSD Curncy","PX_LAST"),"N/A")</f>
        <v>N/A</v>
      </c>
    </row>
    <row r="47" spans="1:24" ht="15.75" x14ac:dyDescent="0.2">
      <c r="A47" s="25" t="s">
        <v>69</v>
      </c>
      <c r="B47" s="14" t="s">
        <v>68</v>
      </c>
      <c r="C47" s="13" t="s">
        <v>67</v>
      </c>
      <c r="D47" s="8" t="s">
        <v>8</v>
      </c>
      <c r="E47" s="8" t="s">
        <v>23</v>
      </c>
      <c r="F47" s="8" t="s">
        <v>50</v>
      </c>
      <c r="G47" s="12" t="s">
        <v>5</v>
      </c>
      <c r="H47" s="62" t="e">
        <f ca="1">_xll.BDP(C47&amp;" Equity","PX_YEST_CLOSE")</f>
        <v>#NAME?</v>
      </c>
      <c r="I47" s="62" t="e">
        <f ca="1">_xll.BDP(C47&amp;" Equity","PX_LAST")</f>
        <v>#NAME?</v>
      </c>
      <c r="J47" s="62" t="e">
        <f ca="1">_xll.BDP(C47&amp;" Equity","BID")</f>
        <v>#NAME?</v>
      </c>
      <c r="K47" s="62" t="e">
        <f ca="1">_xll.BDP(C47&amp;" Equity","ASK")</f>
        <v>#NAME?</v>
      </c>
      <c r="L47" s="63" t="e">
        <f t="shared" ca="1" si="4"/>
        <v>#NAME?</v>
      </c>
      <c r="M47" s="61" t="e">
        <f ca="1">_xll.BDP(C47&amp;" Equity","FUND_CRNCY_ADJ_TOTAL_ASSETS", "FUND_TOTAL_ASSETS_CRNCY=EUR")</f>
        <v>#NAME?</v>
      </c>
      <c r="N47" s="62" t="e">
        <f ca="1">_xll.BDP(C47&amp;" Equity","ETF_INAV_VALUE")</f>
        <v>#NAME?</v>
      </c>
      <c r="O47" s="61" t="e">
        <f ca="1">_xll.BDP(C47&amp;" Equity","EQY_SH_OUT_REAL")</f>
        <v>#NAME?</v>
      </c>
      <c r="P47" s="61" t="e">
        <f ca="1">_xll.BDP(C47&amp;" Equity","AVG_DAILY_VALUE_TRADED_6M")/_xll.BDP("EURUSD Curncy","PX_LAST")</f>
        <v>#NAME?</v>
      </c>
      <c r="Q47" s="61" t="e">
        <f ca="1">_xll.BDP(C47&amp;" Equity","VOLUME_AVG_6M")</f>
        <v>#NAME?</v>
      </c>
      <c r="R47" s="61" t="str">
        <f ca="1">IFERROR(_xll.BDP(C47&amp;" Equity","ETF_IMPLIED_LIQUIDITY")/_xll.BDP("EURUSD Curncy","PX_LAST"),"N/A")</f>
        <v>N/A</v>
      </c>
    </row>
    <row r="48" spans="1:24" ht="15.75" x14ac:dyDescent="0.2">
      <c r="A48" s="25" t="s">
        <v>65</v>
      </c>
      <c r="B48" s="14" t="s">
        <v>64</v>
      </c>
      <c r="C48" s="13" t="s">
        <v>63</v>
      </c>
      <c r="D48" s="8" t="s">
        <v>8</v>
      </c>
      <c r="E48" s="8" t="s">
        <v>23</v>
      </c>
      <c r="F48" s="8" t="s">
        <v>50</v>
      </c>
      <c r="G48" s="12" t="s">
        <v>5</v>
      </c>
      <c r="H48" s="62" t="e">
        <f ca="1">_xll.BDP(C48&amp;" Equity","PX_YEST_CLOSE")</f>
        <v>#NAME?</v>
      </c>
      <c r="I48" s="62" t="e">
        <f ca="1">_xll.BDP(C48&amp;" Equity","PX_LAST")</f>
        <v>#NAME?</v>
      </c>
      <c r="J48" s="62" t="e">
        <f ca="1">_xll.BDP(C48&amp;" Equity","BID")</f>
        <v>#NAME?</v>
      </c>
      <c r="K48" s="62" t="e">
        <f ca="1">_xll.BDP(C48&amp;" Equity","ASK")</f>
        <v>#NAME?</v>
      </c>
      <c r="L48" s="63" t="e">
        <f t="shared" ca="1" si="4"/>
        <v>#NAME?</v>
      </c>
      <c r="M48" s="61" t="e">
        <f ca="1">_xll.BDP(C48&amp;" Equity","FUND_CRNCY_ADJ_TOTAL_ASSETS", "FUND_TOTAL_ASSETS_CRNCY=EUR")</f>
        <v>#NAME?</v>
      </c>
      <c r="N48" s="62" t="e">
        <f ca="1">_xll.BDP(C48&amp;" Equity","ETF_INAV_VALUE")</f>
        <v>#NAME?</v>
      </c>
      <c r="O48" s="61" t="e">
        <f ca="1">_xll.BDP(C48&amp;" Equity","EQY_SH_OUT_REAL")</f>
        <v>#NAME?</v>
      </c>
      <c r="P48" s="61" t="e">
        <f ca="1">_xll.BDP(C48&amp;" Equity","AVG_DAILY_VALUE_TRADED_6M")/_xll.BDP("EURUSD Curncy","PX_LAST")</f>
        <v>#NAME?</v>
      </c>
      <c r="Q48" s="61" t="e">
        <f ca="1">_xll.BDP(C48&amp;" Equity","VOLUME_AVG_6M")</f>
        <v>#NAME?</v>
      </c>
      <c r="R48" s="61" t="str">
        <f ca="1">IFERROR(_xll.BDP(C48&amp;" Equity","ETF_IMPLIED_LIQUIDITY")/_xll.BDP("EURUSD Curncy","PX_LAST"),"N/A")</f>
        <v>N/A</v>
      </c>
    </row>
    <row r="49" spans="1:18" ht="15.75" x14ac:dyDescent="0.2">
      <c r="A49" s="25" t="s">
        <v>61</v>
      </c>
      <c r="B49" s="14" t="s">
        <v>60</v>
      </c>
      <c r="C49" s="13" t="s">
        <v>59</v>
      </c>
      <c r="D49" s="8" t="s">
        <v>8</v>
      </c>
      <c r="E49" s="8" t="s">
        <v>7</v>
      </c>
      <c r="F49" s="8" t="s">
        <v>50</v>
      </c>
      <c r="G49" s="12" t="s">
        <v>5</v>
      </c>
      <c r="H49" s="62" t="e">
        <f ca="1">_xll.BDP(C49&amp;" Equity","PX_YEST_CLOSE")</f>
        <v>#NAME?</v>
      </c>
      <c r="I49" s="62" t="e">
        <f ca="1">_xll.BDP(C49&amp;" Equity","PX_LAST")</f>
        <v>#NAME?</v>
      </c>
      <c r="J49" s="62" t="e">
        <f ca="1">_xll.BDP(C49&amp;" Equity","BID")</f>
        <v>#NAME?</v>
      </c>
      <c r="K49" s="62" t="e">
        <f ca="1">_xll.BDP(C49&amp;" Equity","ASK")</f>
        <v>#NAME?</v>
      </c>
      <c r="L49" s="63" t="e">
        <f t="shared" ca="1" si="4"/>
        <v>#NAME?</v>
      </c>
      <c r="M49" s="61" t="e">
        <f ca="1">_xll.BDP(C49&amp;" Equity","FUND_CRNCY_ADJ_TOTAL_ASSETS", "FUND_TOTAL_ASSETS_CRNCY=EUR")</f>
        <v>#NAME?</v>
      </c>
      <c r="N49" s="62" t="e">
        <f ca="1">_xll.BDP(C49&amp;" Equity","ETF_INAV_VALUE")</f>
        <v>#NAME?</v>
      </c>
      <c r="O49" s="61" t="e">
        <f ca="1">_xll.BDP(C49&amp;" Equity","EQY_SH_OUT_REAL")</f>
        <v>#NAME?</v>
      </c>
      <c r="P49" s="61" t="e">
        <f ca="1">_xll.BDP(C49&amp;" Equity","AVG_DAILY_VALUE_TRADED_6M")/_xll.BDP("EURUSD Curncy","PX_LAST")</f>
        <v>#NAME?</v>
      </c>
      <c r="Q49" s="61" t="e">
        <f ca="1">_xll.BDP(C49&amp;" Equity","VOLUME_AVG_6M")</f>
        <v>#NAME?</v>
      </c>
      <c r="R49" s="61" t="str">
        <f ca="1">IFERROR(_xll.BDP(C49&amp;" Equity","ETF_IMPLIED_LIQUIDITY")/_xll.BDP("EURUSD Curncy","PX_LAST"),"N/A")</f>
        <v>N/A</v>
      </c>
    </row>
    <row r="50" spans="1:18" ht="15.75" x14ac:dyDescent="0.2">
      <c r="A50" s="25" t="s">
        <v>57</v>
      </c>
      <c r="B50" s="14" t="s">
        <v>56</v>
      </c>
      <c r="C50" s="13" t="s">
        <v>55</v>
      </c>
      <c r="D50" s="8" t="s">
        <v>8</v>
      </c>
      <c r="E50" s="8" t="s">
        <v>7</v>
      </c>
      <c r="F50" s="8" t="s">
        <v>50</v>
      </c>
      <c r="G50" s="12" t="s">
        <v>5</v>
      </c>
      <c r="H50" s="62" t="e">
        <f ca="1">_xll.BDP(C50&amp;" Equity","PX_YEST_CLOSE")</f>
        <v>#NAME?</v>
      </c>
      <c r="I50" s="62" t="e">
        <f ca="1">_xll.BDP(C50&amp;" Equity","PX_LAST")</f>
        <v>#NAME?</v>
      </c>
      <c r="J50" s="62" t="e">
        <f ca="1">_xll.BDP(C50&amp;" Equity","BID")</f>
        <v>#NAME?</v>
      </c>
      <c r="K50" s="62" t="e">
        <f ca="1">_xll.BDP(C50&amp;" Equity","ASK")</f>
        <v>#NAME?</v>
      </c>
      <c r="L50" s="63" t="e">
        <f t="shared" ca="1" si="4"/>
        <v>#NAME?</v>
      </c>
      <c r="M50" s="61" t="e">
        <f ca="1">_xll.BDP(C50&amp;" Equity","FUND_CRNCY_ADJ_TOTAL_ASSETS", "FUND_TOTAL_ASSETS_CRNCY=EUR")</f>
        <v>#NAME?</v>
      </c>
      <c r="N50" s="62" t="e">
        <f ca="1">_xll.BDP(C50&amp;" Equity","ETF_INAV_VALUE")</f>
        <v>#NAME?</v>
      </c>
      <c r="O50" s="61" t="e">
        <f ca="1">_xll.BDP(C50&amp;" Equity","EQY_SH_OUT_REAL")</f>
        <v>#NAME?</v>
      </c>
      <c r="P50" s="61" t="e">
        <f ca="1">_xll.BDP(C50&amp;" Equity","AVG_DAILY_VALUE_TRADED_6M")/_xll.BDP("EURUSD Curncy","PX_LAST")</f>
        <v>#NAME?</v>
      </c>
      <c r="Q50" s="61" t="e">
        <f ca="1">_xll.BDP(C50&amp;" Equity","VOLUME_AVG_6M")</f>
        <v>#NAME?</v>
      </c>
      <c r="R50" s="61" t="str">
        <f ca="1">IFERROR(_xll.BDP(C50&amp;" Equity","ETF_IMPLIED_LIQUIDITY")/_xll.BDP("EURUSD Curncy","PX_LAST"),"N/A")</f>
        <v>N/A</v>
      </c>
    </row>
    <row r="51" spans="1:18" ht="15.75" x14ac:dyDescent="0.2">
      <c r="A51" s="25" t="s">
        <v>53</v>
      </c>
      <c r="B51" s="14" t="s">
        <v>52</v>
      </c>
      <c r="C51" s="13" t="s">
        <v>51</v>
      </c>
      <c r="D51" s="8" t="s">
        <v>8</v>
      </c>
      <c r="E51" s="8" t="s">
        <v>7</v>
      </c>
      <c r="F51" s="8" t="s">
        <v>50</v>
      </c>
      <c r="G51" s="12" t="s">
        <v>5</v>
      </c>
      <c r="H51" s="62" t="e">
        <f ca="1">_xll.BDP(C51&amp;" Equity","PX_YEST_CLOSE")</f>
        <v>#NAME?</v>
      </c>
      <c r="I51" s="62" t="e">
        <f ca="1">_xll.BDP(C51&amp;" Equity","PX_LAST")</f>
        <v>#NAME?</v>
      </c>
      <c r="J51" s="62" t="e">
        <f ca="1">_xll.BDP(C51&amp;" Equity","BID")</f>
        <v>#NAME?</v>
      </c>
      <c r="K51" s="62" t="e">
        <f ca="1">_xll.BDP(C51&amp;" Equity","ASK")</f>
        <v>#NAME?</v>
      </c>
      <c r="L51" s="63" t="e">
        <f t="shared" ca="1" si="4"/>
        <v>#NAME?</v>
      </c>
      <c r="M51" s="61" t="e">
        <f ca="1">_xll.BDP(C51&amp;" Equity","FUND_CRNCY_ADJ_TOTAL_ASSETS", "FUND_TOTAL_ASSETS_CRNCY=EUR")</f>
        <v>#NAME?</v>
      </c>
      <c r="N51" s="62" t="e">
        <f ca="1">_xll.BDP(C51&amp;" Equity","ETF_INAV_VALUE")</f>
        <v>#NAME?</v>
      </c>
      <c r="O51" s="61" t="e">
        <f ca="1">_xll.BDP(C51&amp;" Equity","EQY_SH_OUT_REAL")</f>
        <v>#NAME?</v>
      </c>
      <c r="P51" s="61" t="e">
        <f ca="1">_xll.BDP(C51&amp;" Equity","AVG_DAILY_VALUE_TRADED_6M")/_xll.BDP("EURUSD Curncy","PX_LAST")</f>
        <v>#NAME?</v>
      </c>
      <c r="Q51" s="61" t="e">
        <f ca="1">_xll.BDP(C51&amp;" Equity","VOLUME_AVG_6M")</f>
        <v>#NAME?</v>
      </c>
      <c r="R51" s="61" t="str">
        <f ca="1">IFERROR(_xll.BDP(C51&amp;" Equity","ETF_IMPLIED_LIQUIDITY")/_xll.BDP("EURUSD Curncy","PX_LAST"),"N/A")</f>
        <v>N/A</v>
      </c>
    </row>
    <row r="52" spans="1:18" ht="15.75" x14ac:dyDescent="0.2">
      <c r="A52" s="23" t="s">
        <v>260</v>
      </c>
      <c r="B52" s="22"/>
      <c r="C52" s="22"/>
      <c r="D52" s="18"/>
      <c r="E52" s="18"/>
      <c r="F52" s="18"/>
      <c r="G52" s="21"/>
      <c r="H52" s="65"/>
      <c r="I52" s="65"/>
      <c r="J52" s="65"/>
      <c r="K52" s="65"/>
      <c r="L52" s="65"/>
      <c r="M52" s="64"/>
      <c r="N52" s="65"/>
      <c r="O52" s="64"/>
      <c r="P52" s="64"/>
      <c r="Q52" s="64"/>
      <c r="R52" s="64"/>
    </row>
    <row r="53" spans="1:18" ht="15.75" x14ac:dyDescent="0.2">
      <c r="A53" s="15" t="s">
        <v>253</v>
      </c>
      <c r="B53" s="14" t="s">
        <v>246</v>
      </c>
      <c r="C53" s="13" t="s">
        <v>247</v>
      </c>
      <c r="D53" s="8" t="s">
        <v>24</v>
      </c>
      <c r="E53" s="8" t="s">
        <v>23</v>
      </c>
      <c r="F53" s="8" t="s">
        <v>6</v>
      </c>
      <c r="G53" s="12" t="s">
        <v>5</v>
      </c>
      <c r="H53" s="62" t="e">
        <f ca="1">_xll.BDP(C53&amp;" Equity","PX_YEST_CLOSE")</f>
        <v>#NAME?</v>
      </c>
      <c r="I53" s="62" t="e">
        <f ca="1">_xll.BDP(C53&amp;" Equity","PX_LAST")</f>
        <v>#NAME?</v>
      </c>
      <c r="J53" s="62" t="e">
        <f ca="1">_xll.BDP(C53&amp;" Equity","BID")</f>
        <v>#NAME?</v>
      </c>
      <c r="K53" s="62" t="e">
        <f ca="1">_xll.BDP(C53&amp;" Equity","ASK")</f>
        <v>#NAME?</v>
      </c>
      <c r="L53" s="63" t="e">
        <f t="shared" ca="1" si="4"/>
        <v>#NAME?</v>
      </c>
      <c r="M53" s="61" t="e">
        <f ca="1">_xll.BDP(C53&amp;" Equity","FUND_CRNCY_ADJ_TOTAL_ASSETS", "FUND_TOTAL_ASSETS_CRNCY=EUR")</f>
        <v>#NAME?</v>
      </c>
      <c r="N53" s="62" t="e">
        <f ca="1">_xll.BDP(C53&amp;" Equity","ETF_INAV_VALUE")</f>
        <v>#NAME?</v>
      </c>
      <c r="O53" s="61" t="e">
        <f ca="1">_xll.BDP(C53&amp;" Equity","EQY_SH_OUT_REAL")</f>
        <v>#NAME?</v>
      </c>
      <c r="P53" s="61" t="e">
        <f ca="1">_xll.BDP(C53&amp;" Equity","AVG_DAILY_VALUE_TRADED_6M")/_xll.BDP("EURUSD Curncy","PX_LAST")</f>
        <v>#NAME?</v>
      </c>
      <c r="Q53" s="61" t="e">
        <f ca="1">_xll.BDP(C53&amp;" Equity","VOLUME_AVG_6M")</f>
        <v>#NAME?</v>
      </c>
      <c r="R53" s="61" t="str">
        <f ca="1">IFERROR(_xll.BDP(C53&amp;" Equity","ETF_IMPLIED_LIQUIDITY")/_xll.BDP("EURUSD Curncy","PX_LAST"),"N/A")</f>
        <v>N/A</v>
      </c>
    </row>
    <row r="54" spans="1:18" ht="15.75" x14ac:dyDescent="0.2">
      <c r="A54" s="15" t="s">
        <v>254</v>
      </c>
      <c r="B54" s="14" t="s">
        <v>246</v>
      </c>
      <c r="C54" s="13" t="s">
        <v>248</v>
      </c>
      <c r="D54" s="8" t="s">
        <v>133</v>
      </c>
      <c r="E54" s="8" t="s">
        <v>7</v>
      </c>
      <c r="F54" s="8" t="s">
        <v>6</v>
      </c>
      <c r="G54" s="12" t="s">
        <v>5</v>
      </c>
      <c r="H54" s="62" t="e">
        <f ca="1">_xll.BDP(C54&amp;" Equity","PX_YEST_CLOSE")</f>
        <v>#NAME?</v>
      </c>
      <c r="I54" s="62" t="e">
        <f ca="1">_xll.BDP(C54&amp;" Equity","PX_LAST")</f>
        <v>#NAME?</v>
      </c>
      <c r="J54" s="62" t="e">
        <f ca="1">_xll.BDP(C54&amp;" Equity","BID")</f>
        <v>#NAME?</v>
      </c>
      <c r="K54" s="62" t="e">
        <f ca="1">_xll.BDP(C54&amp;" Equity","ASK")</f>
        <v>#NAME?</v>
      </c>
      <c r="L54" s="63" t="e">
        <f t="shared" ca="1" si="4"/>
        <v>#NAME?</v>
      </c>
      <c r="M54" s="61" t="e">
        <f ca="1">_xll.BDP(C54&amp;" Equity","FUND_CRNCY_ADJ_TOTAL_ASSETS", "FUND_TOTAL_ASSETS_CRNCY=EUR")</f>
        <v>#NAME?</v>
      </c>
      <c r="N54" s="62" t="e">
        <f ca="1">_xll.BDP(C54&amp;" Equity","ETF_INAV_VALUE")</f>
        <v>#NAME?</v>
      </c>
      <c r="O54" s="61" t="e">
        <f ca="1">_xll.BDP(C54&amp;" Equity","EQY_SH_OUT_REAL")</f>
        <v>#NAME?</v>
      </c>
      <c r="P54" s="61" t="e">
        <f ca="1">_xll.BDP(C54&amp;" Equity","AVG_DAILY_VALUE_TRADED_6M")/_xll.BDP("EURUSD Curncy","PX_LAST")</f>
        <v>#NAME?</v>
      </c>
      <c r="Q54" s="61" t="e">
        <f ca="1">_xll.BDP(C54&amp;" Equity","VOLUME_AVG_6M")</f>
        <v>#NAME?</v>
      </c>
      <c r="R54" s="61" t="str">
        <f ca="1">IFERROR(_xll.BDP(C54&amp;" Equity","ETF_IMPLIED_LIQUIDITY")/_xll.BDP("EURUSD Curncy","PX_LAST"),"N/A")</f>
        <v>N/A</v>
      </c>
    </row>
    <row r="55" spans="1:18" ht="15.75" x14ac:dyDescent="0.2">
      <c r="A55" s="23" t="s">
        <v>255</v>
      </c>
      <c r="B55" s="22"/>
      <c r="C55" s="22"/>
      <c r="D55" s="18"/>
      <c r="E55" s="18"/>
      <c r="F55" s="18"/>
      <c r="G55" s="21"/>
      <c r="H55" s="65"/>
      <c r="I55" s="65"/>
      <c r="J55" s="65"/>
      <c r="K55" s="65"/>
      <c r="L55" s="65"/>
      <c r="M55" s="64"/>
      <c r="N55" s="65"/>
      <c r="O55" s="64"/>
      <c r="P55" s="64"/>
      <c r="Q55" s="64"/>
      <c r="R55" s="64"/>
    </row>
    <row r="56" spans="1:18" ht="15.75" x14ac:dyDescent="0.2">
      <c r="A56" s="15" t="s">
        <v>19</v>
      </c>
      <c r="B56" s="14" t="s">
        <v>18</v>
      </c>
      <c r="C56" s="13" t="s">
        <v>17</v>
      </c>
      <c r="D56" s="8" t="s">
        <v>8</v>
      </c>
      <c r="E56" s="8" t="s">
        <v>7</v>
      </c>
      <c r="F56" s="8" t="s">
        <v>6</v>
      </c>
      <c r="G56" s="12" t="s">
        <v>5</v>
      </c>
      <c r="H56" s="62" t="e">
        <f ca="1">_xll.BDP(C56&amp;" Equity","PX_YEST_CLOSE")</f>
        <v>#NAME?</v>
      </c>
      <c r="I56" s="62" t="e">
        <f ca="1">_xll.BDP(C56&amp;" Equity","PX_LAST")</f>
        <v>#NAME?</v>
      </c>
      <c r="J56" s="62" t="e">
        <f ca="1">_xll.BDP(C56&amp;" Equity","BID")</f>
        <v>#NAME?</v>
      </c>
      <c r="K56" s="62" t="e">
        <f ca="1">_xll.BDP(C56&amp;" Equity","ASK")</f>
        <v>#NAME?</v>
      </c>
      <c r="L56" s="63" t="e">
        <f t="shared" ca="1" si="4"/>
        <v>#NAME?</v>
      </c>
      <c r="M56" s="61" t="e">
        <f ca="1">_xll.BDP(C56&amp;" Equity","FUND_CRNCY_ADJ_TOTAL_ASSETS", "FUND_TOTAL_ASSETS_CRNCY=EUR")</f>
        <v>#NAME?</v>
      </c>
      <c r="N56" s="62" t="e">
        <f ca="1">_xll.BDP(C56&amp;" Equity","ETF_INAV_VALUE")</f>
        <v>#NAME?</v>
      </c>
      <c r="O56" s="61" t="e">
        <f ca="1">_xll.BDP(C56&amp;" Equity","EQY_SH_OUT_REAL")</f>
        <v>#NAME?</v>
      </c>
      <c r="P56" s="61" t="e">
        <f ca="1">_xll.BDP(C56&amp;" Equity","AVG_DAILY_VALUE_TRADED_6M")/_xll.BDP("EURUSD Curncy","PX_LAST")</f>
        <v>#NAME?</v>
      </c>
      <c r="Q56" s="61" t="e">
        <f ca="1">_xll.BDP(C56&amp;" Equity","VOLUME_AVG_6M")</f>
        <v>#NAME?</v>
      </c>
      <c r="R56" s="61" t="str">
        <f ca="1">IFERROR(_xll.BDP(C56&amp;" Equity","ETF_IMPLIED_LIQUIDITY")/_xll.BDP("EURUSD Curncy","PX_LAST"),"N/A")</f>
        <v>N/A</v>
      </c>
    </row>
    <row r="57" spans="1:18" ht="15.75" x14ac:dyDescent="0.2">
      <c r="A57" s="15" t="s">
        <v>15</v>
      </c>
      <c r="B57" s="14" t="s">
        <v>14</v>
      </c>
      <c r="C57" s="13" t="s">
        <v>13</v>
      </c>
      <c r="D57" s="8" t="s">
        <v>8</v>
      </c>
      <c r="E57" s="8" t="s">
        <v>7</v>
      </c>
      <c r="F57" s="8" t="s">
        <v>6</v>
      </c>
      <c r="G57" s="12" t="s">
        <v>5</v>
      </c>
      <c r="H57" s="62" t="e">
        <f ca="1">_xll.BDP(C57&amp;" Equity","PX_YEST_CLOSE")</f>
        <v>#NAME?</v>
      </c>
      <c r="I57" s="62" t="e">
        <f ca="1">_xll.BDP(C57&amp;" Equity","PX_LAST")</f>
        <v>#NAME?</v>
      </c>
      <c r="J57" s="62" t="e">
        <f ca="1">_xll.BDP(C57&amp;" Equity","BID")</f>
        <v>#NAME?</v>
      </c>
      <c r="K57" s="62" t="e">
        <f ca="1">_xll.BDP(C57&amp;" Equity","ASK")</f>
        <v>#NAME?</v>
      </c>
      <c r="L57" s="63" t="e">
        <f t="shared" ca="1" si="4"/>
        <v>#NAME?</v>
      </c>
      <c r="M57" s="61" t="e">
        <f ca="1">_xll.BDP(C57&amp;" Equity","FUND_CRNCY_ADJ_TOTAL_ASSETS", "FUND_TOTAL_ASSETS_CRNCY=EUR")</f>
        <v>#NAME?</v>
      </c>
      <c r="N57" s="62" t="e">
        <f ca="1">_xll.BDP(C57&amp;" Equity","ETF_INAV_VALUE")</f>
        <v>#NAME?</v>
      </c>
      <c r="O57" s="61" t="e">
        <f ca="1">_xll.BDP(C57&amp;" Equity","EQY_SH_OUT_REAL")</f>
        <v>#NAME?</v>
      </c>
      <c r="P57" s="61" t="e">
        <f ca="1">_xll.BDP(C57&amp;" Equity","AVG_DAILY_VALUE_TRADED_6M")/_xll.BDP("EURUSD Curncy","PX_LAST")</f>
        <v>#NAME?</v>
      </c>
      <c r="Q57" s="61" t="e">
        <f ca="1">_xll.BDP(C57&amp;" Equity","VOLUME_AVG_6M")</f>
        <v>#NAME?</v>
      </c>
      <c r="R57" s="61" t="str">
        <f ca="1">IFERROR(_xll.BDP(C57&amp;" Equity","ETF_IMPLIED_LIQUIDITY")/_xll.BDP("EURUSD Curncy","PX_LAST"),"N/A")</f>
        <v>N/A</v>
      </c>
    </row>
    <row r="58" spans="1:18" ht="15.75" x14ac:dyDescent="0.2">
      <c r="A58" s="15" t="s">
        <v>11</v>
      </c>
      <c r="B58" s="14" t="s">
        <v>10</v>
      </c>
      <c r="C58" s="13" t="s">
        <v>9</v>
      </c>
      <c r="D58" s="8" t="s">
        <v>8</v>
      </c>
      <c r="E58" s="8" t="s">
        <v>7</v>
      </c>
      <c r="F58" s="8" t="s">
        <v>6</v>
      </c>
      <c r="G58" s="12" t="s">
        <v>5</v>
      </c>
      <c r="H58" s="62" t="e">
        <f ca="1">_xll.BDP(C58&amp;" Equity","PX_YEST_CLOSE")</f>
        <v>#NAME?</v>
      </c>
      <c r="I58" s="62" t="e">
        <f ca="1">_xll.BDP(C58&amp;" Equity","PX_LAST")</f>
        <v>#NAME?</v>
      </c>
      <c r="J58" s="62" t="e">
        <f ca="1">_xll.BDP(C58&amp;" Equity","BID")</f>
        <v>#NAME?</v>
      </c>
      <c r="K58" s="62" t="e">
        <f ca="1">_xll.BDP(C58&amp;" Equity","ASK")</f>
        <v>#NAME?</v>
      </c>
      <c r="L58" s="63" t="e">
        <f t="shared" ca="1" si="4"/>
        <v>#NAME?</v>
      </c>
      <c r="M58" s="61" t="e">
        <f ca="1">_xll.BDP(C58&amp;" Equity","FUND_CRNCY_ADJ_TOTAL_ASSETS", "FUND_TOTAL_ASSETS_CRNCY=EUR")</f>
        <v>#NAME?</v>
      </c>
      <c r="N58" s="62" t="e">
        <f ca="1">_xll.BDP(C58&amp;" Equity","ETF_INAV_VALUE")</f>
        <v>#NAME?</v>
      </c>
      <c r="O58" s="61" t="e">
        <f ca="1">_xll.BDP(C58&amp;" Equity","EQY_SH_OUT_REAL")</f>
        <v>#NAME?</v>
      </c>
      <c r="P58" s="61" t="e">
        <f ca="1">_xll.BDP(C58&amp;" Equity","AVG_DAILY_VALUE_TRADED_6M")/_xll.BDP("EURUSD Curncy","PX_LAST")</f>
        <v>#NAME?</v>
      </c>
      <c r="Q58" s="61" t="e">
        <f ca="1">_xll.BDP(C58&amp;" Equity","VOLUME_AVG_6M")</f>
        <v>#NAME?</v>
      </c>
      <c r="R58" s="61" t="str">
        <f ca="1">IFERROR(_xll.BDP(C58&amp;" Equity","ETF_IMPLIED_LIQUIDITY")/_xll.BDP("EURUSD Curncy","PX_LAST"),"N/A")</f>
        <v>N/A</v>
      </c>
    </row>
    <row r="59" spans="1:18" ht="18.75" x14ac:dyDescent="0.2">
      <c r="A59" s="15" t="s">
        <v>285</v>
      </c>
      <c r="B59" s="14" t="s">
        <v>26</v>
      </c>
      <c r="C59" s="13" t="s">
        <v>25</v>
      </c>
      <c r="D59" s="8" t="s">
        <v>24</v>
      </c>
      <c r="E59" s="8" t="s">
        <v>23</v>
      </c>
      <c r="F59" s="8" t="s">
        <v>6</v>
      </c>
      <c r="G59" s="12" t="s">
        <v>5</v>
      </c>
      <c r="H59" s="62" t="e">
        <f ca="1">_xll.BDP(C59&amp;" Equity","PX_YEST_CLOSE")</f>
        <v>#NAME?</v>
      </c>
      <c r="I59" s="62" t="e">
        <f ca="1">_xll.BDP(C59&amp;" Equity","PX_LAST")</f>
        <v>#NAME?</v>
      </c>
      <c r="J59" s="62" t="e">
        <f ca="1">_xll.BDP(C59&amp;" Equity","BID")</f>
        <v>#NAME?</v>
      </c>
      <c r="K59" s="62" t="e">
        <f ca="1">_xll.BDP(C59&amp;" Equity","ASK")</f>
        <v>#NAME?</v>
      </c>
      <c r="L59" s="63" t="e">
        <f t="shared" ca="1" si="4"/>
        <v>#NAME?</v>
      </c>
      <c r="M59" s="61" t="e">
        <f ca="1">_xll.BDP(C59&amp;" Equity","FUND_CRNCY_ADJ_TOTAL_ASSETS", "FUND_TOTAL_ASSETS_CRNCY=EUR")</f>
        <v>#NAME?</v>
      </c>
      <c r="N59" s="62" t="e">
        <f ca="1">_xll.BDP(C59&amp;" Equity","ETF_INAV_VALUE")</f>
        <v>#NAME?</v>
      </c>
      <c r="O59" s="61" t="e">
        <f ca="1">_xll.BDP(C59&amp;" Equity","EQY_SH_OUT_REAL")</f>
        <v>#NAME?</v>
      </c>
      <c r="P59" s="61" t="e">
        <f ca="1">_xll.BDP(C59&amp;" Equity","AVG_DAILY_VALUE_TRADED_6M")/_xll.BDP("EURUSD Curncy","PX_LAST")</f>
        <v>#NAME?</v>
      </c>
      <c r="Q59" s="61" t="e">
        <f ca="1">_xll.BDP(C59&amp;" Equity","VOLUME_AVG_6M")</f>
        <v>#NAME?</v>
      </c>
      <c r="R59" s="61" t="str">
        <f ca="1">IFERROR(_xll.BDP(C59&amp;" Equity","ETF_IMPLIED_LIQUIDITY")/_xll.BDP("EURUSD Curncy","PX_LAST"),"N/A")</f>
        <v>N/A</v>
      </c>
    </row>
    <row r="60" spans="1:18" ht="15.75" x14ac:dyDescent="0.2">
      <c r="A60" s="15" t="s">
        <v>48</v>
      </c>
      <c r="B60" s="14" t="s">
        <v>47</v>
      </c>
      <c r="C60" s="13" t="s">
        <v>46</v>
      </c>
      <c r="D60" s="8" t="s">
        <v>8</v>
      </c>
      <c r="E60" s="8" t="s">
        <v>7</v>
      </c>
      <c r="F60" s="8" t="s">
        <v>6</v>
      </c>
      <c r="G60" s="12" t="s">
        <v>5</v>
      </c>
      <c r="H60" s="62" t="e">
        <f ca="1">_xll.BDP(C60&amp;" Equity","PX_YEST_CLOSE")</f>
        <v>#NAME?</v>
      </c>
      <c r="I60" s="62" t="e">
        <f ca="1">_xll.BDP(C60&amp;" Equity","PX_LAST")</f>
        <v>#NAME?</v>
      </c>
      <c r="J60" s="62" t="e">
        <f ca="1">_xll.BDP(C60&amp;" Equity","BID")</f>
        <v>#NAME?</v>
      </c>
      <c r="K60" s="62" t="e">
        <f ca="1">_xll.BDP(C60&amp;" Equity","ASK")</f>
        <v>#NAME?</v>
      </c>
      <c r="L60" s="63" t="e">
        <f t="shared" ca="1" si="4"/>
        <v>#NAME?</v>
      </c>
      <c r="M60" s="61" t="e">
        <f ca="1">_xll.BDP(C60&amp;" Equity","FUND_CRNCY_ADJ_TOTAL_ASSETS", "FUND_TOTAL_ASSETS_CRNCY=EUR")</f>
        <v>#NAME?</v>
      </c>
      <c r="N60" s="62" t="e">
        <f ca="1">_xll.BDP(C60&amp;" Equity","ETF_INAV_VALUE")</f>
        <v>#NAME?</v>
      </c>
      <c r="O60" s="61" t="e">
        <f ca="1">_xll.BDP(C60&amp;" Equity","EQY_SH_OUT_REAL")</f>
        <v>#NAME?</v>
      </c>
      <c r="P60" s="61" t="e">
        <f ca="1">_xll.BDP(C60&amp;" Equity","AVG_DAILY_VALUE_TRADED_6M")/_xll.BDP("EURUSD Curncy","PX_LAST")</f>
        <v>#NAME?</v>
      </c>
      <c r="Q60" s="61" t="e">
        <f ca="1">_xll.BDP(C60&amp;" Equity","VOLUME_AVG_6M")</f>
        <v>#NAME?</v>
      </c>
      <c r="R60" s="61" t="str">
        <f ca="1">IFERROR(_xll.BDP(C60&amp;" Equity","ETF_IMPLIED_LIQUIDITY")/_xll.BDP("EURUSD Curncy","PX_LAST"),"N/A")</f>
        <v>N/A</v>
      </c>
    </row>
    <row r="61" spans="1:18" ht="15.75" x14ac:dyDescent="0.2">
      <c r="A61" s="15" t="s">
        <v>43</v>
      </c>
      <c r="B61" s="14" t="s">
        <v>42</v>
      </c>
      <c r="C61" s="13" t="s">
        <v>41</v>
      </c>
      <c r="D61" s="8" t="s">
        <v>8</v>
      </c>
      <c r="E61" s="8" t="s">
        <v>7</v>
      </c>
      <c r="F61" s="8" t="s">
        <v>6</v>
      </c>
      <c r="G61" s="12" t="s">
        <v>5</v>
      </c>
      <c r="H61" s="62" t="e">
        <f ca="1">_xll.BDP(C61&amp;" Equity","PX_YEST_CLOSE")</f>
        <v>#NAME?</v>
      </c>
      <c r="I61" s="62" t="e">
        <f ca="1">_xll.BDP(C61&amp;" Equity","PX_LAST")</f>
        <v>#NAME?</v>
      </c>
      <c r="J61" s="62" t="e">
        <f ca="1">_xll.BDP(C61&amp;" Equity","BID")</f>
        <v>#NAME?</v>
      </c>
      <c r="K61" s="62" t="e">
        <f ca="1">_xll.BDP(C61&amp;" Equity","ASK")</f>
        <v>#NAME?</v>
      </c>
      <c r="L61" s="63" t="e">
        <f t="shared" ca="1" si="4"/>
        <v>#NAME?</v>
      </c>
      <c r="M61" s="61" t="e">
        <f ca="1">_xll.BDP(C61&amp;" Equity","FUND_CRNCY_ADJ_TOTAL_ASSETS", "FUND_TOTAL_ASSETS_CRNCY=EUR")</f>
        <v>#NAME?</v>
      </c>
      <c r="N61" s="62" t="e">
        <f ca="1">_xll.BDP(C61&amp;" Equity","ETF_INAV_VALUE")</f>
        <v>#NAME?</v>
      </c>
      <c r="O61" s="61" t="e">
        <f ca="1">_xll.BDP(C61&amp;" Equity","EQY_SH_OUT_REAL")</f>
        <v>#NAME?</v>
      </c>
      <c r="P61" s="61" t="e">
        <f ca="1">_xll.BDP(C61&amp;" Equity","AVG_DAILY_VALUE_TRADED_6M")/_xll.BDP("EURUSD Curncy","PX_LAST")</f>
        <v>#NAME?</v>
      </c>
      <c r="Q61" s="61" t="e">
        <f ca="1">_xll.BDP(C61&amp;" Equity","VOLUME_AVG_6M")</f>
        <v>#NAME?</v>
      </c>
      <c r="R61" s="61" t="str">
        <f ca="1">IFERROR(_xll.BDP(C61&amp;" Equity","ETF_IMPLIED_LIQUIDITY")/_xll.BDP("EURUSD Curncy","PX_LAST"),"N/A")</f>
        <v>N/A</v>
      </c>
    </row>
    <row r="62" spans="1:18" ht="15.75" x14ac:dyDescent="0.2">
      <c r="A62" s="15" t="s">
        <v>39</v>
      </c>
      <c r="B62" s="14" t="s">
        <v>38</v>
      </c>
      <c r="C62" s="13" t="s">
        <v>37</v>
      </c>
      <c r="D62" s="8" t="s">
        <v>8</v>
      </c>
      <c r="E62" s="8" t="s">
        <v>7</v>
      </c>
      <c r="F62" s="8" t="s">
        <v>6</v>
      </c>
      <c r="G62" s="12" t="s">
        <v>5</v>
      </c>
      <c r="H62" s="62" t="e">
        <f ca="1">_xll.BDP(C62&amp;" Equity","PX_YEST_CLOSE")</f>
        <v>#NAME?</v>
      </c>
      <c r="I62" s="62" t="e">
        <f ca="1">_xll.BDP(C62&amp;" Equity","PX_LAST")</f>
        <v>#NAME?</v>
      </c>
      <c r="J62" s="62" t="e">
        <f ca="1">_xll.BDP(C62&amp;" Equity","BID")</f>
        <v>#NAME?</v>
      </c>
      <c r="K62" s="62" t="e">
        <f ca="1">_xll.BDP(C62&amp;" Equity","ASK")</f>
        <v>#NAME?</v>
      </c>
      <c r="L62" s="63" t="e">
        <f t="shared" ca="1" si="4"/>
        <v>#NAME?</v>
      </c>
      <c r="M62" s="61" t="e">
        <f ca="1">_xll.BDP(C62&amp;" Equity","FUND_CRNCY_ADJ_TOTAL_ASSETS", "FUND_TOTAL_ASSETS_CRNCY=EUR")</f>
        <v>#NAME?</v>
      </c>
      <c r="N62" s="62" t="e">
        <f ca="1">_xll.BDP(C62&amp;" Equity","ETF_INAV_VALUE")</f>
        <v>#NAME?</v>
      </c>
      <c r="O62" s="61" t="e">
        <f ca="1">_xll.BDP(C62&amp;" Equity","EQY_SH_OUT_REAL")</f>
        <v>#NAME?</v>
      </c>
      <c r="P62" s="61" t="e">
        <f ca="1">_xll.BDP(C62&amp;" Equity","AVG_DAILY_VALUE_TRADED_6M")/_xll.BDP("EURUSD Curncy","PX_LAST")</f>
        <v>#NAME?</v>
      </c>
      <c r="Q62" s="61" t="e">
        <f ca="1">_xll.BDP(C62&amp;" Equity","VOLUME_AVG_6M")</f>
        <v>#NAME?</v>
      </c>
      <c r="R62" s="61" t="str">
        <f ca="1">IFERROR(_xll.BDP(C62&amp;" Equity","ETF_IMPLIED_LIQUIDITY")/_xll.BDP("EURUSD Curncy","PX_LAST"),"N/A")</f>
        <v>N/A</v>
      </c>
    </row>
    <row r="63" spans="1:18" ht="15.75" x14ac:dyDescent="0.2">
      <c r="A63" s="15" t="s">
        <v>34</v>
      </c>
      <c r="B63" s="14" t="s">
        <v>33</v>
      </c>
      <c r="C63" s="13" t="s">
        <v>32</v>
      </c>
      <c r="D63" s="8" t="s">
        <v>8</v>
      </c>
      <c r="E63" s="8" t="s">
        <v>7</v>
      </c>
      <c r="F63" s="8" t="s">
        <v>6</v>
      </c>
      <c r="G63" s="12" t="s">
        <v>5</v>
      </c>
      <c r="H63" s="62" t="e">
        <f ca="1">_xll.BDP(C63&amp;" Equity","PX_YEST_CLOSE")</f>
        <v>#NAME?</v>
      </c>
      <c r="I63" s="62" t="e">
        <f ca="1">_xll.BDP(C63&amp;" Equity","PX_LAST")</f>
        <v>#NAME?</v>
      </c>
      <c r="J63" s="62" t="e">
        <f ca="1">_xll.BDP(C63&amp;" Equity","BID")</f>
        <v>#NAME?</v>
      </c>
      <c r="K63" s="62" t="e">
        <f ca="1">_xll.BDP(C63&amp;" Equity","ASK")</f>
        <v>#NAME?</v>
      </c>
      <c r="L63" s="63" t="e">
        <f t="shared" ca="1" si="4"/>
        <v>#NAME?</v>
      </c>
      <c r="M63" s="61" t="e">
        <f ca="1">_xll.BDP(C63&amp;" Equity","FUND_CRNCY_ADJ_TOTAL_ASSETS", "FUND_TOTAL_ASSETS_CRNCY=EUR")</f>
        <v>#NAME?</v>
      </c>
      <c r="N63" s="62" t="e">
        <f ca="1">_xll.BDP(C63&amp;" Equity","ETF_INAV_VALUE")</f>
        <v>#NAME?</v>
      </c>
      <c r="O63" s="61" t="e">
        <f ca="1">_xll.BDP(C63&amp;" Equity","EQY_SH_OUT_REAL")</f>
        <v>#NAME?</v>
      </c>
      <c r="P63" s="61" t="e">
        <f ca="1">_xll.BDP(C63&amp;" Equity","AVG_DAILY_VALUE_TRADED_6M")/_xll.BDP("EURUSD Curncy","PX_LAST")</f>
        <v>#NAME?</v>
      </c>
      <c r="Q63" s="61" t="e">
        <f ca="1">_xll.BDP(C63&amp;" Equity","VOLUME_AVG_6M")</f>
        <v>#NAME?</v>
      </c>
      <c r="R63" s="61" t="str">
        <f ca="1">IFERROR(_xll.BDP(C63&amp;" Equity","ETF_IMPLIED_LIQUIDITY")/_xll.BDP("EURUSD Curncy","PX_LAST"),"N/A")</f>
        <v>N/A</v>
      </c>
    </row>
    <row r="64" spans="1:18" ht="15.75" x14ac:dyDescent="0.2">
      <c r="A64" s="15" t="s">
        <v>30</v>
      </c>
      <c r="B64" s="14" t="s">
        <v>29</v>
      </c>
      <c r="C64" s="13" t="s">
        <v>28</v>
      </c>
      <c r="D64" s="8" t="s">
        <v>8</v>
      </c>
      <c r="E64" s="8" t="s">
        <v>7</v>
      </c>
      <c r="F64" s="8" t="s">
        <v>6</v>
      </c>
      <c r="G64" s="12" t="s">
        <v>5</v>
      </c>
      <c r="H64" s="62" t="e">
        <f ca="1">_xll.BDP(C64&amp;" Equity","PX_YEST_CLOSE")</f>
        <v>#NAME?</v>
      </c>
      <c r="I64" s="62" t="e">
        <f ca="1">_xll.BDP(C64&amp;" Equity","PX_LAST")</f>
        <v>#NAME?</v>
      </c>
      <c r="J64" s="62" t="e">
        <f ca="1">_xll.BDP(C64&amp;" Equity","BID")</f>
        <v>#NAME?</v>
      </c>
      <c r="K64" s="62" t="e">
        <f ca="1">_xll.BDP(C64&amp;" Equity","ASK")</f>
        <v>#NAME?</v>
      </c>
      <c r="L64" s="63" t="e">
        <f t="shared" ca="1" si="4"/>
        <v>#NAME?</v>
      </c>
      <c r="M64" s="61" t="e">
        <f ca="1">_xll.BDP(C64&amp;" Equity","FUND_CRNCY_ADJ_TOTAL_ASSETS", "FUND_TOTAL_ASSETS_CRNCY=EUR")</f>
        <v>#NAME?</v>
      </c>
      <c r="N64" s="62" t="e">
        <f ca="1">_xll.BDP(C64&amp;" Equity","ETF_INAV_VALUE")</f>
        <v>#NAME?</v>
      </c>
      <c r="O64" s="61" t="e">
        <f ca="1">_xll.BDP(C64&amp;" Equity","EQY_SH_OUT_REAL")</f>
        <v>#NAME?</v>
      </c>
      <c r="P64" s="61" t="e">
        <f ca="1">_xll.BDP(C64&amp;" Equity","AVG_DAILY_VALUE_TRADED_6M")/_xll.BDP("EURUSD Curncy","PX_LAST")</f>
        <v>#NAME?</v>
      </c>
      <c r="Q64" s="61" t="e">
        <f ca="1">_xll.BDP(C64&amp;" Equity","VOLUME_AVG_6M")</f>
        <v>#NAME?</v>
      </c>
      <c r="R64" s="61" t="str">
        <f ca="1">IFERROR(_xll.BDP(C64&amp;" Equity","ETF_IMPLIED_LIQUIDITY")/_xll.BDP("EURUSD Curncy","PX_LAST"),"N/A")</f>
        <v>N/A</v>
      </c>
    </row>
  </sheetData>
  <conditionalFormatting sqref="L5:L37">
    <cfRule type="cellIs" dxfId="3" priority="1" operator="lessThan">
      <formula>0</formula>
    </cfRule>
    <cfRule type="cellIs" dxfId="2" priority="2" operator="greaterThan">
      <formula>0</formula>
    </cfRule>
  </conditionalFormatting>
  <conditionalFormatting sqref="L39:L42 L44:L51 L53:L54 L56:L64">
    <cfRule type="cellIs" dxfId="1" priority="11" operator="lessThan">
      <formula>0</formula>
    </cfRule>
    <cfRule type="cellIs" dxfId="0" priority="12" operator="greaterThan">
      <formula>0</formula>
    </cfRule>
  </conditionalFormatting>
  <hyperlinks>
    <hyperlink ref="G6" r:id="rId1" xr:uid="{7274461A-4B7D-4A30-8305-92DE3F48E38D}"/>
    <hyperlink ref="G7" r:id="rId2" xr:uid="{28AF8C39-0D59-4073-B19E-435540CF1D1D}"/>
    <hyperlink ref="G8" r:id="rId3" xr:uid="{4319A562-8B9C-4533-AA96-E0ABCBC297E7}"/>
    <hyperlink ref="G9" r:id="rId4" xr:uid="{4C8620E1-CC77-43F9-9D91-669522283809}"/>
    <hyperlink ref="G11" r:id="rId5" xr:uid="{49955362-C7C7-4A17-A80A-E107EA82C696}"/>
    <hyperlink ref="G12" r:id="rId6" xr:uid="{21434F35-8433-48F3-AFA8-7E47C62D4B76}"/>
    <hyperlink ref="G13" r:id="rId7" xr:uid="{EB4603C7-13BA-482C-90FF-B0FC81371A90}"/>
    <hyperlink ref="G14" r:id="rId8" xr:uid="{F30A5852-914F-4A3A-990B-52F0EF1DCB56}"/>
    <hyperlink ref="G16" r:id="rId9" xr:uid="{4CB2A51D-EFFA-45E6-9481-AE0089BE6074}"/>
    <hyperlink ref="G60" r:id="rId10" xr:uid="{5AEC9AD4-895D-4D11-846E-C7032FD73361}"/>
    <hyperlink ref="G62" r:id="rId11" xr:uid="{6D0FC1CF-A6F2-4DFF-8F9B-7DB48ACE409A}"/>
    <hyperlink ref="G44" r:id="rId12" xr:uid="{191412AC-4C8C-4586-8C36-211590ACDA13}"/>
    <hyperlink ref="G45" r:id="rId13" xr:uid="{D5154796-3DD1-4336-AE67-EE226DEF21E7}"/>
    <hyperlink ref="G59" r:id="rId14" xr:uid="{0AC793ED-070A-405B-82E9-92BD07B517E9}"/>
    <hyperlink ref="G58" r:id="rId15" xr:uid="{0EDAD4A8-598A-4610-9171-2A81C1C6E845}"/>
    <hyperlink ref="G17" r:id="rId16" xr:uid="{48EF8B33-3714-4480-82C8-0755298D2573}"/>
    <hyperlink ref="G26:G37" r:id="rId17" display="Link" xr:uid="{0BDB0C8B-EAE7-4B74-ACAE-544D4C9CB6FB}"/>
    <hyperlink ref="G26" r:id="rId18" xr:uid="{8B6328F6-E058-4FEF-821E-BBC923EC3FD6}"/>
    <hyperlink ref="G27" r:id="rId19" xr:uid="{91663AC5-6333-44CB-97DE-F071F8D66B94}"/>
    <hyperlink ref="G28" r:id="rId20" xr:uid="{70602F23-A27F-4AEF-A1DA-A870A145E6FD}"/>
    <hyperlink ref="G29" r:id="rId21" xr:uid="{D3AB1864-D338-4500-9B60-7796AFF6DD93}"/>
    <hyperlink ref="G18" r:id="rId22" xr:uid="{E53E6CA2-AE92-43A0-9A60-5D479A2BF470}"/>
    <hyperlink ref="G25" r:id="rId23" xr:uid="{F38C2948-5E2D-4D24-AB0F-548CD7977C3F}"/>
    <hyperlink ref="G47" r:id="rId24" xr:uid="{D762BD27-DD92-4299-8B3B-964942438891}"/>
    <hyperlink ref="G48" r:id="rId25" xr:uid="{61CFFE71-C6EA-4E96-8552-E21E2F4D39B6}"/>
    <hyperlink ref="G46" r:id="rId26" xr:uid="{21B852C8-C242-4F8F-A86A-204E6589EA6C}"/>
    <hyperlink ref="G51" r:id="rId27" xr:uid="{F94D9F5F-3568-4405-A023-6059E753DC09}"/>
    <hyperlink ref="G57" r:id="rId28" xr:uid="{C8EC3857-EC09-42D8-93E7-917F0C1A6265}"/>
    <hyperlink ref="G15" r:id="rId29" xr:uid="{CC1B613C-634E-4D43-AB46-3E696AE214F1}"/>
    <hyperlink ref="G56" r:id="rId30" xr:uid="{70197812-78C4-4235-A1D8-80E0C92B7C38}"/>
    <hyperlink ref="G63" r:id="rId31" xr:uid="{F4519CE8-FDA6-402C-B2B0-AF7A52DEF8EF}"/>
    <hyperlink ref="G64" r:id="rId32" xr:uid="{69B10D09-A1A5-456D-9554-1374D11FE6FB}"/>
    <hyperlink ref="G61" r:id="rId33" xr:uid="{A171945A-1FDB-499D-A2C5-039DA3D473D7}"/>
    <hyperlink ref="G5" r:id="rId34" xr:uid="{3AE9F246-7E37-4C31-BF45-B6C8F15BA2F1}"/>
    <hyperlink ref="G39" r:id="rId35" xr:uid="{2D86BAAC-46E7-4D9D-8D8C-5788DC3AB98F}"/>
    <hyperlink ref="G40" r:id="rId36" xr:uid="{1B4DC4C4-3C0C-4BA6-8594-281D6C11AA6F}"/>
    <hyperlink ref="G41" r:id="rId37" xr:uid="{EDCD84E5-C7DC-4B18-9B8E-8FDEFDB10C02}"/>
    <hyperlink ref="G42" r:id="rId38" xr:uid="{3BE4B23A-163B-4029-8D5D-45F4C8550BDF}"/>
    <hyperlink ref="G10" r:id="rId39" xr:uid="{B6E0442C-6C4A-4AC9-8FCC-789976869ED3}"/>
    <hyperlink ref="G20" r:id="rId40" xr:uid="{676AA24C-2032-49BB-9B9E-3AE81F91704F}"/>
    <hyperlink ref="G19" r:id="rId41" xr:uid="{403E6A7D-28F9-43C6-A882-BAB4EB0D1294}"/>
    <hyperlink ref="G49:G50" r:id="rId42" display="Link" xr:uid="{8471EA63-2C47-48CA-94E9-B45EF4DDBC39}"/>
    <hyperlink ref="G50" r:id="rId43" xr:uid="{7A145EA8-F6BA-4A98-98AF-EC84199F5ABB}"/>
    <hyperlink ref="G49" r:id="rId44" xr:uid="{CD1D464A-2F95-4690-A1BB-CE4ADB394D6B}"/>
    <hyperlink ref="G54" r:id="rId45" xr:uid="{464D0015-2AFF-44B4-8B96-3F3341FD7215}"/>
    <hyperlink ref="G53" r:id="rId46" xr:uid="{7B9E002E-3114-4FE6-AED9-1CFC37075F92}"/>
    <hyperlink ref="G30" r:id="rId47" xr:uid="{41BBD84D-B4EF-48F6-A5AC-F6AFB453D662}"/>
    <hyperlink ref="G35" r:id="rId48" xr:uid="{D839C357-3C35-4CF4-9758-F4ECFD3C0047}"/>
    <hyperlink ref="G32" r:id="rId49" xr:uid="{A7270823-A8F8-404B-BE1F-68D1A9F523AF}"/>
    <hyperlink ref="G34" r:id="rId50" xr:uid="{9ADFE9BA-BD79-44E4-A7D2-B98C286F14C4}"/>
    <hyperlink ref="G33" r:id="rId51" xr:uid="{AA77A117-2663-46DF-9E60-DF6D56B05B56}"/>
    <hyperlink ref="G37" r:id="rId52" xr:uid="{58E1D019-62BC-4FAB-A00B-BF9C9725E2AA}"/>
    <hyperlink ref="G21" r:id="rId53" xr:uid="{589AC5FD-208D-4B8D-979E-520BAD3E325B}"/>
    <hyperlink ref="G22" r:id="rId54" xr:uid="{2D7A6632-D158-45C0-BCBB-9BDC81F832E5}"/>
    <hyperlink ref="G23" r:id="rId55" xr:uid="{D90C0CEB-CBA6-4FDC-BE96-48EA713CC898}"/>
    <hyperlink ref="G24" r:id="rId56" xr:uid="{B4C034DA-BDAC-4E03-BBB6-B5607E71E2C5}"/>
    <hyperlink ref="G31" r:id="rId57" xr:uid="{55E8A01E-B79A-45D3-BCF1-319606457437}"/>
    <hyperlink ref="G36" r:id="rId58" xr:uid="{3911C355-4952-4D7F-9DB4-3F94179D1EF2}"/>
  </hyperlinks>
  <pageMargins left="0.25" right="0.25" top="0.75" bottom="0.75" header="0.3" footer="0.3"/>
  <pageSetup paperSize="9" orientation="portrait" verticalDpi="599" r:id="rId59"/>
  <headerFooter>
    <oddFooter>&amp;C_x000D_&amp;1#&amp;"Calibri"&amp;10&amp;K000000 Internal</oddFooter>
  </headerFooter>
  <drawing r:id="rId6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F7EF58DAA8FD4FBCAC76D2681E3A26" ma:contentTypeVersion="26" ma:contentTypeDescription="Create a new document." ma:contentTypeScope="" ma:versionID="39095b17f3e31f097fca71dbe5f00c43">
  <xsd:schema xmlns:xsd="http://www.w3.org/2001/XMLSchema" xmlns:xs="http://www.w3.org/2001/XMLSchema" xmlns:p="http://schemas.microsoft.com/office/2006/metadata/properties" xmlns:ns1="http://schemas.microsoft.com/sharepoint/v3" xmlns:ns2="67b7605d-d6e7-46a4-8276-8af9bd421758" xmlns:ns3="4baf49af-62c5-4fdb-8bab-63ad10ed2f31" targetNamespace="http://schemas.microsoft.com/office/2006/metadata/properties" ma:root="true" ma:fieldsID="c0e6923a7989f3fd4d43a9c5d490b774" ns1:_="" ns2:_="" ns3:_="">
    <xsd:import namespace="http://schemas.microsoft.com/sharepoint/v3"/>
    <xsd:import namespace="67b7605d-d6e7-46a4-8276-8af9bd421758"/>
    <xsd:import namespace="4baf49af-62c5-4fdb-8bab-63ad10ed2f31"/>
    <xsd:element name="properties">
      <xsd:complexType>
        <xsd:sequence>
          <xsd:element name="documentManagement">
            <xsd:complexType>
              <xsd:all>
                <xsd:element ref="ns2:Comment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2:File_x0020_Type0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b7605d-d6e7-46a4-8276-8af9bd421758" elementFormDefault="qualified">
    <xsd:import namespace="http://schemas.microsoft.com/office/2006/documentManagement/types"/>
    <xsd:import namespace="http://schemas.microsoft.com/office/infopath/2007/PartnerControls"/>
    <xsd:element name="Comment" ma:index="5" nillable="true" ma:displayName="Comment" ma:internalName="Comment" ma:readOnly="false">
      <xsd:simpleType>
        <xsd:restriction base="dms:Text">
          <xsd:maxLength value="255"/>
        </xsd:restriction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917e55e0-b0a9-432c-94a7-1995524fa8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ile_x0020_Type0" ma:index="29" nillable="true" ma:displayName="File Type" ma:internalName="File_x0020_Type0">
      <xsd:simpleType>
        <xsd:restriction base="dms:Text">
          <xsd:maxLength value="255"/>
        </xsd:restriction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af49af-62c5-4fdb-8bab-63ad10ed2f3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58e7270d-d4bc-4716-ada0-6ed4f60afc59}" ma:internalName="TaxCatchAll" ma:showField="CatchAllData" ma:web="4baf49af-62c5-4fdb-8bab-63ad10ed2f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baf49af-62c5-4fdb-8bab-63ad10ed2f31" xsi:nil="true"/>
    <_ip_UnifiedCompliancePolicyUIAction xmlns="http://schemas.microsoft.com/sharepoint/v3" xsi:nil="true"/>
    <File_x0020_Type0 xmlns="67b7605d-d6e7-46a4-8276-8af9bd421758" xsi:nil="true"/>
    <lcf76f155ced4ddcb4097134ff3c332f xmlns="67b7605d-d6e7-46a4-8276-8af9bd421758">
      <Terms xmlns="http://schemas.microsoft.com/office/infopath/2007/PartnerControls"/>
    </lcf76f155ced4ddcb4097134ff3c332f>
    <Comment xmlns="67b7605d-d6e7-46a4-8276-8af9bd421758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9ED7F0F-8AC0-447F-97D1-70D3607CDE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7b7605d-d6e7-46a4-8276-8af9bd421758"/>
    <ds:schemaRef ds:uri="4baf49af-62c5-4fdb-8bab-63ad10ed2f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49D0ADB-AFE1-4180-A1FE-F00F2B8D7A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C288AD-E18B-49A2-9597-EA23BB2C350E}">
  <ds:schemaRefs>
    <ds:schemaRef ds:uri="http://schemas.microsoft.com/office/2006/metadata/properties"/>
    <ds:schemaRef ds:uri="http://schemas.microsoft.com/office/infopath/2007/PartnerControls"/>
    <ds:schemaRef ds:uri="4baf49af-62c5-4fdb-8bab-63ad10ed2f31"/>
    <ds:schemaRef ds:uri="http://schemas.microsoft.com/sharepoint/v3"/>
    <ds:schemaRef ds:uri="67b7605d-d6e7-46a4-8276-8af9bd42175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Specs &amp; Vendor Codes</vt:lpstr>
      <vt:lpstr>Bloomberg Links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 Dmytriyev EXT</dc:creator>
  <cp:lastModifiedBy>Nicolae Raulet</cp:lastModifiedBy>
  <dcterms:created xsi:type="dcterms:W3CDTF">2015-06-05T18:19:34Z</dcterms:created>
  <dcterms:modified xsi:type="dcterms:W3CDTF">2026-03-19T11:44:43Z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2023-10-02T10:37:27Z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6d5ad50d-9a0b-4786-ac32-ab5d52b8dc49</vt:lpwstr>
  </property>
  <property fmtid="{D5CDD505-2E9C-101B-9397-08002B2CF9AE}" pid="8" name="MSIP_Label_2e952e98-911c-4aff-840a-f71bc6baaf7f_ContentBits">
    <vt:lpwstr>2</vt:lpwstr>
  </property>
  <property fmtid="{D5CDD505-2E9C-101B-9397-08002B2CF9AE}" pid="9" name="ContentTypeId">
    <vt:lpwstr>0x01010082F7EF58DAA8FD4FBCAC76D2681E3A26</vt:lpwstr>
  </property>
</Properties>
</file>